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ATA\DATASP5\DATA3\松愛会委員\社会貢献引き継ぎ資料130510\健康増進フォルダ\2014年度お遍路\"/>
    </mc:Choice>
  </mc:AlternateContent>
  <bookViews>
    <workbookView xWindow="1935" yWindow="1980" windowWidth="15600" windowHeight="6435"/>
  </bookViews>
  <sheets>
    <sheet name="実施要領" sheetId="7" r:id="rId1"/>
    <sheet name="踏破進捗表" sheetId="2" r:id="rId2"/>
    <sheet name="歩数・距離換算記録" sheetId="5" r:id="rId3"/>
    <sheet name="踏破報告書" sheetId="6" r:id="rId4"/>
  </sheets>
  <calcPr calcId="152511"/>
</workbook>
</file>

<file path=xl/calcChain.xml><?xml version="1.0" encoding="utf-8"?>
<calcChain xmlns="http://schemas.openxmlformats.org/spreadsheetml/2006/main">
  <c r="R122" i="2" l="1"/>
  <c r="N122" i="2"/>
  <c r="I122" i="2"/>
  <c r="E122" i="2"/>
  <c r="R118" i="2"/>
  <c r="M118" i="2"/>
  <c r="H118" i="2"/>
  <c r="C118" i="2"/>
  <c r="P114" i="2"/>
  <c r="L114" i="2"/>
  <c r="H114" i="2"/>
  <c r="R110" i="2"/>
  <c r="M110" i="2"/>
  <c r="O104" i="2"/>
  <c r="J104" i="2"/>
  <c r="F104" i="2"/>
  <c r="S100" i="2"/>
  <c r="N100" i="2"/>
  <c r="I100" i="2"/>
  <c r="D100" i="2"/>
  <c r="Q96" i="2"/>
  <c r="M96" i="2"/>
  <c r="I96" i="2"/>
  <c r="S92" i="2"/>
  <c r="N92" i="2"/>
  <c r="S23" i="2"/>
  <c r="N23" i="2"/>
  <c r="J23" i="2"/>
  <c r="F23" i="2"/>
  <c r="S19" i="2"/>
  <c r="N19" i="2"/>
  <c r="H19" i="2"/>
  <c r="D19" i="2"/>
  <c r="Q15" i="2"/>
  <c r="L15" i="2"/>
  <c r="H15" i="2"/>
  <c r="R11" i="2"/>
  <c r="N11" i="2"/>
  <c r="P81" i="2"/>
  <c r="K81" i="2"/>
  <c r="G81" i="2"/>
  <c r="T77" i="2"/>
  <c r="O77" i="2"/>
  <c r="I77" i="2"/>
  <c r="E77" i="2"/>
  <c r="R73" i="2"/>
  <c r="J73" i="2"/>
  <c r="T69" i="2"/>
  <c r="O69" i="2"/>
  <c r="H69" i="2"/>
  <c r="Q63" i="2"/>
  <c r="L63" i="2"/>
  <c r="H63" i="2"/>
  <c r="D63" i="2"/>
  <c r="P59" i="2"/>
  <c r="J59" i="2"/>
  <c r="F59" i="2"/>
  <c r="S55" i="2"/>
  <c r="F55" i="2"/>
  <c r="P51" i="2"/>
  <c r="R41" i="2"/>
  <c r="M41" i="2"/>
  <c r="I41" i="2"/>
  <c r="E41" i="2"/>
  <c r="R37" i="2"/>
  <c r="L37" i="2"/>
  <c r="G37" i="2"/>
  <c r="P33" i="2"/>
  <c r="K33" i="2"/>
  <c r="G33" i="2"/>
  <c r="Q29" i="2"/>
  <c r="C92" i="2"/>
  <c r="N73" i="2"/>
  <c r="F73" i="2"/>
  <c r="C69" i="2"/>
  <c r="O55" i="2"/>
  <c r="K55" i="2"/>
  <c r="L51" i="2"/>
  <c r="C51" i="2"/>
  <c r="C37" i="2"/>
  <c r="M29" i="2"/>
  <c r="C7" i="6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AG58" i="5"/>
  <c r="AF58" i="5"/>
  <c r="AE58" i="5"/>
  <c r="AD58" i="5"/>
  <c r="AC58" i="5"/>
  <c r="AB58" i="5"/>
  <c r="AA58" i="5"/>
  <c r="Z58" i="5"/>
  <c r="Y58" i="5"/>
  <c r="X58" i="5"/>
  <c r="W58" i="5"/>
  <c r="V58" i="5"/>
  <c r="U58" i="5"/>
  <c r="T58" i="5"/>
  <c r="S58" i="5"/>
  <c r="R58" i="5"/>
  <c r="Q58" i="5"/>
  <c r="P58" i="5"/>
  <c r="O58" i="5"/>
  <c r="N58" i="5"/>
  <c r="M58" i="5"/>
  <c r="L58" i="5"/>
  <c r="K58" i="5"/>
  <c r="J58" i="5"/>
  <c r="I58" i="5"/>
  <c r="H58" i="5"/>
  <c r="G58" i="5"/>
  <c r="F58" i="5"/>
  <c r="E58" i="5"/>
  <c r="D58" i="5"/>
  <c r="AI58" i="5" s="1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X13" i="5"/>
  <c r="Y13" i="5"/>
  <c r="Z13" i="5"/>
  <c r="AA13" i="5"/>
  <c r="AB13" i="5"/>
  <c r="AC13" i="5"/>
  <c r="AD13" i="5"/>
  <c r="AE13" i="5"/>
  <c r="AF13" i="5"/>
  <c r="AG13" i="5"/>
  <c r="AH13" i="5"/>
  <c r="AH14" i="5"/>
  <c r="AG14" i="5"/>
  <c r="AH54" i="5"/>
  <c r="AI54" i="5" s="1"/>
  <c r="AG54" i="5"/>
  <c r="AF54" i="5"/>
  <c r="AE54" i="5"/>
  <c r="AD54" i="5"/>
  <c r="AC54" i="5"/>
  <c r="AB54" i="5"/>
  <c r="AA54" i="5"/>
  <c r="Z54" i="5"/>
  <c r="Y54" i="5"/>
  <c r="X54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AG50" i="5"/>
  <c r="AF50" i="5"/>
  <c r="AE50" i="5"/>
  <c r="AD50" i="5"/>
  <c r="AC50" i="5"/>
  <c r="AB50" i="5"/>
  <c r="AA50" i="5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AI50" i="5"/>
  <c r="AH46" i="5"/>
  <c r="AG46" i="5"/>
  <c r="AF46" i="5"/>
  <c r="AE46" i="5"/>
  <c r="AD46" i="5"/>
  <c r="AC46" i="5"/>
  <c r="AB46" i="5"/>
  <c r="AA46" i="5"/>
  <c r="Z46" i="5"/>
  <c r="Y46" i="5"/>
  <c r="X46" i="5"/>
  <c r="W46" i="5"/>
  <c r="V46" i="5"/>
  <c r="U46" i="5"/>
  <c r="T46" i="5"/>
  <c r="S46" i="5"/>
  <c r="R46" i="5"/>
  <c r="Q46" i="5"/>
  <c r="P46" i="5"/>
  <c r="O46" i="5"/>
  <c r="N46" i="5"/>
  <c r="M46" i="5"/>
  <c r="L46" i="5"/>
  <c r="K46" i="5"/>
  <c r="J46" i="5"/>
  <c r="I46" i="5"/>
  <c r="H46" i="5"/>
  <c r="G46" i="5"/>
  <c r="F46" i="5"/>
  <c r="E46" i="5"/>
  <c r="D46" i="5"/>
  <c r="AI46" i="5"/>
  <c r="AE42" i="5"/>
  <c r="AD42" i="5"/>
  <c r="AC42" i="5"/>
  <c r="AB42" i="5"/>
  <c r="AA42" i="5"/>
  <c r="Z42" i="5"/>
  <c r="Y42" i="5"/>
  <c r="X42" i="5"/>
  <c r="W42" i="5"/>
  <c r="V42" i="5"/>
  <c r="U42" i="5"/>
  <c r="T42" i="5"/>
  <c r="S42" i="5"/>
  <c r="R42" i="5"/>
  <c r="Q42" i="5"/>
  <c r="P42" i="5"/>
  <c r="O42" i="5"/>
  <c r="N42" i="5"/>
  <c r="M42" i="5"/>
  <c r="L42" i="5"/>
  <c r="K42" i="5"/>
  <c r="J42" i="5"/>
  <c r="I42" i="5"/>
  <c r="H42" i="5"/>
  <c r="G42" i="5"/>
  <c r="F42" i="5"/>
  <c r="E42" i="5"/>
  <c r="D42" i="5"/>
  <c r="AI42" i="5"/>
  <c r="E38" i="5"/>
  <c r="D38" i="5"/>
  <c r="AI38" i="5"/>
  <c r="AH34" i="5"/>
  <c r="AG34" i="5"/>
  <c r="AF34" i="5"/>
  <c r="AE34" i="5"/>
  <c r="AD34" i="5"/>
  <c r="AC34" i="5"/>
  <c r="AB34" i="5"/>
  <c r="AA34" i="5"/>
  <c r="Z34" i="5"/>
  <c r="Y34" i="5"/>
  <c r="X34" i="5"/>
  <c r="W34" i="5"/>
  <c r="V34" i="5"/>
  <c r="U34" i="5"/>
  <c r="T34" i="5"/>
  <c r="S34" i="5"/>
  <c r="R34" i="5"/>
  <c r="Q34" i="5"/>
  <c r="P34" i="5"/>
  <c r="O34" i="5"/>
  <c r="N34" i="5"/>
  <c r="M34" i="5"/>
  <c r="L34" i="5"/>
  <c r="K34" i="5"/>
  <c r="J34" i="5"/>
  <c r="I34" i="5"/>
  <c r="H34" i="5"/>
  <c r="G34" i="5"/>
  <c r="F34" i="5"/>
  <c r="E34" i="5"/>
  <c r="D34" i="5"/>
  <c r="AI34" i="5"/>
  <c r="AG30" i="5"/>
  <c r="AF30" i="5"/>
  <c r="AE30" i="5"/>
  <c r="AD30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AI30" i="5"/>
  <c r="AH26" i="5"/>
  <c r="AG26" i="5"/>
  <c r="AF26" i="5"/>
  <c r="AE26" i="5"/>
  <c r="AD26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AI26" i="5"/>
  <c r="AG22" i="5"/>
  <c r="AF22" i="5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AI22" i="5"/>
  <c r="AH18" i="5"/>
  <c r="AG18" i="5"/>
  <c r="AF18" i="5"/>
  <c r="AE18" i="5"/>
  <c r="AD18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AI18" i="5"/>
  <c r="AF14" i="5"/>
  <c r="AE14" i="5"/>
  <c r="AD14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AI14" i="5"/>
  <c r="AI13" i="5"/>
  <c r="D17" i="5"/>
  <c r="E17" i="5"/>
  <c r="F17" i="5"/>
  <c r="G17" i="5"/>
  <c r="H17" i="5"/>
  <c r="I17" i="5"/>
  <c r="J17" i="5"/>
  <c r="K17" i="5"/>
  <c r="L17" i="5"/>
  <c r="M17" i="5"/>
  <c r="N17" i="5"/>
  <c r="O17" i="5"/>
  <c r="P17" i="5"/>
  <c r="Q17" i="5"/>
  <c r="R17" i="5"/>
  <c r="S17" i="5"/>
  <c r="T17" i="5"/>
  <c r="U17" i="5"/>
  <c r="V17" i="5"/>
  <c r="W17" i="5"/>
  <c r="X17" i="5"/>
  <c r="Y17" i="5"/>
  <c r="Z17" i="5"/>
  <c r="AA17" i="5"/>
  <c r="AB17" i="5"/>
  <c r="AC17" i="5"/>
  <c r="AD17" i="5"/>
  <c r="AE17" i="5"/>
  <c r="AF17" i="5"/>
  <c r="AG17" i="5"/>
  <c r="AH17" i="5"/>
  <c r="D15" i="5"/>
  <c r="E15" i="5"/>
  <c r="F15" i="5"/>
  <c r="G15" i="5"/>
  <c r="H15" i="5"/>
  <c r="I15" i="5"/>
  <c r="J15" i="5"/>
  <c r="K15" i="5"/>
  <c r="L15" i="5"/>
  <c r="M15" i="5"/>
  <c r="N15" i="5"/>
  <c r="O15" i="5"/>
  <c r="P15" i="5"/>
  <c r="Q15" i="5"/>
  <c r="R15" i="5"/>
  <c r="S15" i="5"/>
  <c r="T15" i="5"/>
  <c r="U15" i="5"/>
  <c r="V15" i="5"/>
  <c r="W15" i="5"/>
  <c r="X15" i="5"/>
  <c r="Y15" i="5"/>
  <c r="Z15" i="5"/>
  <c r="AA15" i="5"/>
  <c r="AB15" i="5"/>
  <c r="AC15" i="5"/>
  <c r="AD15" i="5"/>
  <c r="AE15" i="5"/>
  <c r="AF15" i="5"/>
  <c r="AG15" i="5"/>
  <c r="AH15" i="5"/>
  <c r="D19" i="5"/>
  <c r="E19" i="5"/>
  <c r="F19" i="5"/>
  <c r="G19" i="5"/>
  <c r="H19" i="5"/>
  <c r="I19" i="5"/>
  <c r="J19" i="5"/>
  <c r="K19" i="5"/>
  <c r="L19" i="5"/>
  <c r="M19" i="5"/>
  <c r="N19" i="5"/>
  <c r="O19" i="5"/>
  <c r="P19" i="5"/>
  <c r="Q19" i="5"/>
  <c r="R19" i="5"/>
  <c r="S19" i="5"/>
  <c r="T19" i="5"/>
  <c r="U19" i="5"/>
  <c r="V19" i="5"/>
  <c r="W19" i="5"/>
  <c r="X19" i="5"/>
  <c r="Y19" i="5"/>
  <c r="Z19" i="5"/>
  <c r="AA19" i="5"/>
  <c r="AB19" i="5"/>
  <c r="AC19" i="5"/>
  <c r="AD19" i="5"/>
  <c r="AE19" i="5"/>
  <c r="AF19" i="5"/>
  <c r="AG19" i="5"/>
  <c r="AH19" i="5"/>
  <c r="D23" i="5"/>
  <c r="E23" i="5"/>
  <c r="F23" i="5"/>
  <c r="G23" i="5"/>
  <c r="H23" i="5"/>
  <c r="I23" i="5"/>
  <c r="J23" i="5"/>
  <c r="K23" i="5"/>
  <c r="L23" i="5"/>
  <c r="M23" i="5"/>
  <c r="N23" i="5"/>
  <c r="O23" i="5"/>
  <c r="P23" i="5"/>
  <c r="Q23" i="5"/>
  <c r="R23" i="5"/>
  <c r="S23" i="5"/>
  <c r="T23" i="5"/>
  <c r="U23" i="5"/>
  <c r="V23" i="5"/>
  <c r="W23" i="5"/>
  <c r="X23" i="5"/>
  <c r="Y23" i="5"/>
  <c r="Z23" i="5"/>
  <c r="AA23" i="5"/>
  <c r="AB23" i="5"/>
  <c r="AC23" i="5"/>
  <c r="AD23" i="5"/>
  <c r="AE23" i="5"/>
  <c r="AF23" i="5"/>
  <c r="AG23" i="5"/>
  <c r="D27" i="5"/>
  <c r="E27" i="5"/>
  <c r="F27" i="5"/>
  <c r="G27" i="5"/>
  <c r="H27" i="5"/>
  <c r="I27" i="5"/>
  <c r="J27" i="5"/>
  <c r="K27" i="5"/>
  <c r="L27" i="5"/>
  <c r="M27" i="5"/>
  <c r="N27" i="5"/>
  <c r="O27" i="5"/>
  <c r="P27" i="5"/>
  <c r="Q27" i="5"/>
  <c r="R27" i="5"/>
  <c r="S27" i="5"/>
  <c r="T27" i="5"/>
  <c r="U27" i="5"/>
  <c r="V27" i="5"/>
  <c r="W27" i="5"/>
  <c r="X27" i="5"/>
  <c r="Y27" i="5"/>
  <c r="Z27" i="5"/>
  <c r="AA27" i="5"/>
  <c r="AB27" i="5"/>
  <c r="AC27" i="5"/>
  <c r="AD27" i="5"/>
  <c r="AE27" i="5"/>
  <c r="AF27" i="5"/>
  <c r="AG27" i="5"/>
  <c r="AH27" i="5"/>
  <c r="D31" i="5"/>
  <c r="E31" i="5"/>
  <c r="F31" i="5"/>
  <c r="G31" i="5"/>
  <c r="H31" i="5"/>
  <c r="I31" i="5"/>
  <c r="J31" i="5"/>
  <c r="K31" i="5"/>
  <c r="L31" i="5"/>
  <c r="M31" i="5"/>
  <c r="N31" i="5"/>
  <c r="O31" i="5"/>
  <c r="P31" i="5"/>
  <c r="Q31" i="5"/>
  <c r="R31" i="5"/>
  <c r="S31" i="5"/>
  <c r="T31" i="5"/>
  <c r="U31" i="5"/>
  <c r="V31" i="5"/>
  <c r="W31" i="5"/>
  <c r="X31" i="5"/>
  <c r="Y31" i="5"/>
  <c r="Z31" i="5"/>
  <c r="AA31" i="5"/>
  <c r="AB31" i="5"/>
  <c r="AC31" i="5"/>
  <c r="AD31" i="5"/>
  <c r="AE31" i="5"/>
  <c r="AF31" i="5"/>
  <c r="AG31" i="5"/>
  <c r="D35" i="5"/>
  <c r="E35" i="5"/>
  <c r="F35" i="5"/>
  <c r="G35" i="5"/>
  <c r="H35" i="5"/>
  <c r="I35" i="5"/>
  <c r="J35" i="5"/>
  <c r="K35" i="5"/>
  <c r="L35" i="5"/>
  <c r="M35" i="5"/>
  <c r="N35" i="5"/>
  <c r="O35" i="5"/>
  <c r="P35" i="5"/>
  <c r="Q35" i="5"/>
  <c r="R35" i="5"/>
  <c r="S35" i="5"/>
  <c r="T35" i="5"/>
  <c r="U35" i="5"/>
  <c r="V35" i="5"/>
  <c r="W35" i="5"/>
  <c r="X35" i="5"/>
  <c r="Y35" i="5"/>
  <c r="Z35" i="5"/>
  <c r="AA35" i="5"/>
  <c r="AB35" i="5"/>
  <c r="AC35" i="5"/>
  <c r="AD35" i="5"/>
  <c r="AE35" i="5"/>
  <c r="AF35" i="5"/>
  <c r="AG35" i="5"/>
  <c r="AH35" i="5"/>
  <c r="D39" i="5"/>
  <c r="E39" i="5"/>
  <c r="F39" i="5"/>
  <c r="G39" i="5"/>
  <c r="H39" i="5"/>
  <c r="I39" i="5"/>
  <c r="J39" i="5"/>
  <c r="K39" i="5"/>
  <c r="L39" i="5"/>
  <c r="M39" i="5"/>
  <c r="N39" i="5"/>
  <c r="O39" i="5"/>
  <c r="P39" i="5"/>
  <c r="Q39" i="5"/>
  <c r="R39" i="5"/>
  <c r="S39" i="5"/>
  <c r="T39" i="5"/>
  <c r="U39" i="5"/>
  <c r="V39" i="5"/>
  <c r="W39" i="5"/>
  <c r="X39" i="5"/>
  <c r="Y39" i="5"/>
  <c r="Z39" i="5"/>
  <c r="AA39" i="5"/>
  <c r="AB39" i="5"/>
  <c r="AC39" i="5"/>
  <c r="AD39" i="5"/>
  <c r="AE39" i="5"/>
  <c r="AF39" i="5"/>
  <c r="AG39" i="5"/>
  <c r="AH39" i="5"/>
  <c r="D43" i="5"/>
  <c r="E43" i="5"/>
  <c r="F43" i="5"/>
  <c r="G43" i="5"/>
  <c r="H43" i="5"/>
  <c r="I43" i="5"/>
  <c r="J43" i="5"/>
  <c r="K43" i="5"/>
  <c r="L43" i="5"/>
  <c r="M43" i="5"/>
  <c r="N43" i="5"/>
  <c r="O43" i="5"/>
  <c r="P43" i="5"/>
  <c r="Q43" i="5"/>
  <c r="R43" i="5"/>
  <c r="S43" i="5"/>
  <c r="T43" i="5"/>
  <c r="U43" i="5"/>
  <c r="V43" i="5"/>
  <c r="W43" i="5"/>
  <c r="X43" i="5"/>
  <c r="Y43" i="5"/>
  <c r="Z43" i="5"/>
  <c r="AA43" i="5"/>
  <c r="AB43" i="5"/>
  <c r="AC43" i="5"/>
  <c r="AD43" i="5"/>
  <c r="AE43" i="5"/>
  <c r="D47" i="5"/>
  <c r="E47" i="5"/>
  <c r="F47" i="5"/>
  <c r="G47" i="5"/>
  <c r="H47" i="5"/>
  <c r="I47" i="5"/>
  <c r="J47" i="5"/>
  <c r="K47" i="5"/>
  <c r="L47" i="5"/>
  <c r="M47" i="5"/>
  <c r="N47" i="5"/>
  <c r="O47" i="5"/>
  <c r="P47" i="5"/>
  <c r="Q47" i="5"/>
  <c r="R47" i="5"/>
  <c r="S47" i="5"/>
  <c r="T47" i="5"/>
  <c r="U47" i="5"/>
  <c r="V47" i="5"/>
  <c r="W47" i="5"/>
  <c r="X47" i="5"/>
  <c r="Y47" i="5"/>
  <c r="Z47" i="5"/>
  <c r="AA47" i="5"/>
  <c r="AB47" i="5"/>
  <c r="AC47" i="5"/>
  <c r="AD47" i="5"/>
  <c r="AE47" i="5"/>
  <c r="AF47" i="5"/>
  <c r="AG47" i="5"/>
  <c r="AH47" i="5"/>
  <c r="D51" i="5"/>
  <c r="E51" i="5"/>
  <c r="F51" i="5"/>
  <c r="G51" i="5"/>
  <c r="H51" i="5"/>
  <c r="I51" i="5"/>
  <c r="J51" i="5"/>
  <c r="K51" i="5"/>
  <c r="L51" i="5"/>
  <c r="M51" i="5"/>
  <c r="N51" i="5"/>
  <c r="O51" i="5"/>
  <c r="P51" i="5"/>
  <c r="Q51" i="5"/>
  <c r="R51" i="5"/>
  <c r="S51" i="5"/>
  <c r="T51" i="5"/>
  <c r="U51" i="5"/>
  <c r="V51" i="5"/>
  <c r="W51" i="5"/>
  <c r="X51" i="5"/>
  <c r="Y51" i="5"/>
  <c r="Z51" i="5"/>
  <c r="AA51" i="5"/>
  <c r="AB51" i="5"/>
  <c r="AC51" i="5"/>
  <c r="AD51" i="5"/>
  <c r="AE51" i="5"/>
  <c r="AF51" i="5"/>
  <c r="AG51" i="5"/>
  <c r="D55" i="5"/>
  <c r="E55" i="5"/>
  <c r="F55" i="5"/>
  <c r="G55" i="5"/>
  <c r="H55" i="5"/>
  <c r="I55" i="5"/>
  <c r="J55" i="5"/>
  <c r="K55" i="5"/>
  <c r="L55" i="5"/>
  <c r="M55" i="5"/>
  <c r="N55" i="5"/>
  <c r="O55" i="5"/>
  <c r="P55" i="5"/>
  <c r="Q55" i="5"/>
  <c r="R55" i="5"/>
  <c r="S55" i="5"/>
  <c r="T55" i="5"/>
  <c r="U55" i="5"/>
  <c r="V55" i="5"/>
  <c r="W55" i="5"/>
  <c r="X55" i="5"/>
  <c r="Y55" i="5"/>
  <c r="Z55" i="5"/>
  <c r="AA55" i="5"/>
  <c r="AB55" i="5"/>
  <c r="AC55" i="5"/>
  <c r="AD55" i="5"/>
  <c r="AE55" i="5"/>
  <c r="AF55" i="5"/>
  <c r="AG55" i="5"/>
  <c r="D21" i="5"/>
  <c r="E21" i="5"/>
  <c r="F21" i="5"/>
  <c r="G21" i="5"/>
  <c r="H21" i="5"/>
  <c r="I21" i="5"/>
  <c r="J21" i="5"/>
  <c r="K21" i="5"/>
  <c r="L21" i="5"/>
  <c r="M21" i="5"/>
  <c r="N21" i="5"/>
  <c r="O21" i="5"/>
  <c r="P21" i="5"/>
  <c r="Q21" i="5"/>
  <c r="R21" i="5"/>
  <c r="S21" i="5"/>
  <c r="T21" i="5"/>
  <c r="U21" i="5"/>
  <c r="V21" i="5"/>
  <c r="W21" i="5"/>
  <c r="X21" i="5"/>
  <c r="Y21" i="5"/>
  <c r="Z21" i="5"/>
  <c r="AA21" i="5"/>
  <c r="AB21" i="5"/>
  <c r="AC21" i="5"/>
  <c r="AD21" i="5"/>
  <c r="AE21" i="5"/>
  <c r="AF21" i="5"/>
  <c r="AG21" i="5"/>
  <c r="AI17" i="5"/>
  <c r="AH55" i="5"/>
  <c r="D59" i="5" s="1"/>
  <c r="E59" i="5" s="1"/>
  <c r="F59" i="5" s="1"/>
  <c r="G59" i="5" s="1"/>
  <c r="H59" i="5" s="1"/>
  <c r="I59" i="5" s="1"/>
  <c r="J59" i="5" s="1"/>
  <c r="K59" i="5" s="1"/>
  <c r="L59" i="5" s="1"/>
  <c r="M59" i="5" s="1"/>
  <c r="N59" i="5" s="1"/>
  <c r="O59" i="5" s="1"/>
  <c r="P59" i="5" s="1"/>
  <c r="Q59" i="5" s="1"/>
  <c r="R59" i="5" s="1"/>
  <c r="S59" i="5" s="1"/>
  <c r="T59" i="5" s="1"/>
  <c r="U59" i="5" s="1"/>
  <c r="V59" i="5" s="1"/>
  <c r="W59" i="5" s="1"/>
  <c r="X59" i="5" s="1"/>
  <c r="Y59" i="5" s="1"/>
  <c r="Z59" i="5" s="1"/>
  <c r="AA59" i="5" s="1"/>
  <c r="AB59" i="5" s="1"/>
  <c r="AC59" i="5" s="1"/>
  <c r="AD59" i="5" s="1"/>
  <c r="AE59" i="5" s="1"/>
  <c r="AF59" i="5" s="1"/>
  <c r="AG59" i="5" s="1"/>
  <c r="D25" i="5"/>
  <c r="E25" i="5"/>
  <c r="F25" i="5"/>
  <c r="G25" i="5"/>
  <c r="H25" i="5"/>
  <c r="I25" i="5"/>
  <c r="J25" i="5"/>
  <c r="K25" i="5"/>
  <c r="L25" i="5"/>
  <c r="M25" i="5"/>
  <c r="N25" i="5"/>
  <c r="O25" i="5"/>
  <c r="P25" i="5"/>
  <c r="Q25" i="5"/>
  <c r="R25" i="5"/>
  <c r="S25" i="5"/>
  <c r="T25" i="5"/>
  <c r="U25" i="5"/>
  <c r="V25" i="5"/>
  <c r="W25" i="5"/>
  <c r="X25" i="5"/>
  <c r="Y25" i="5"/>
  <c r="Z25" i="5"/>
  <c r="AA25" i="5"/>
  <c r="AB25" i="5"/>
  <c r="AC25" i="5"/>
  <c r="AD25" i="5"/>
  <c r="AE25" i="5"/>
  <c r="AF25" i="5"/>
  <c r="AG25" i="5"/>
  <c r="AH25" i="5"/>
  <c r="AI21" i="5"/>
  <c r="D29" i="5"/>
  <c r="E29" i="5"/>
  <c r="F29" i="5"/>
  <c r="G29" i="5"/>
  <c r="H29" i="5"/>
  <c r="I29" i="5"/>
  <c r="J29" i="5"/>
  <c r="K29" i="5"/>
  <c r="L29" i="5"/>
  <c r="M29" i="5"/>
  <c r="N29" i="5"/>
  <c r="O29" i="5"/>
  <c r="P29" i="5"/>
  <c r="Q29" i="5"/>
  <c r="R29" i="5"/>
  <c r="S29" i="5"/>
  <c r="T29" i="5"/>
  <c r="U29" i="5"/>
  <c r="V29" i="5"/>
  <c r="W29" i="5"/>
  <c r="X29" i="5"/>
  <c r="Y29" i="5"/>
  <c r="Z29" i="5"/>
  <c r="AA29" i="5"/>
  <c r="AB29" i="5"/>
  <c r="AC29" i="5"/>
  <c r="AD29" i="5"/>
  <c r="AE29" i="5"/>
  <c r="AF29" i="5"/>
  <c r="AG29" i="5"/>
  <c r="AI25" i="5"/>
  <c r="D33" i="5"/>
  <c r="E33" i="5"/>
  <c r="F33" i="5"/>
  <c r="G33" i="5"/>
  <c r="H33" i="5"/>
  <c r="I33" i="5"/>
  <c r="J33" i="5"/>
  <c r="K33" i="5"/>
  <c r="L33" i="5"/>
  <c r="M33" i="5"/>
  <c r="N33" i="5"/>
  <c r="O33" i="5"/>
  <c r="P33" i="5"/>
  <c r="Q33" i="5"/>
  <c r="R33" i="5"/>
  <c r="S33" i="5"/>
  <c r="T33" i="5"/>
  <c r="U33" i="5"/>
  <c r="V33" i="5"/>
  <c r="W33" i="5"/>
  <c r="X33" i="5"/>
  <c r="Y33" i="5"/>
  <c r="Z33" i="5"/>
  <c r="AA33" i="5"/>
  <c r="AB33" i="5"/>
  <c r="AC33" i="5"/>
  <c r="AD33" i="5"/>
  <c r="AE33" i="5"/>
  <c r="AF33" i="5"/>
  <c r="AG33" i="5"/>
  <c r="AH33" i="5"/>
  <c r="AI29" i="5"/>
  <c r="D37" i="5"/>
  <c r="E37" i="5"/>
  <c r="F37" i="5"/>
  <c r="G37" i="5"/>
  <c r="H37" i="5"/>
  <c r="I37" i="5"/>
  <c r="J37" i="5"/>
  <c r="K37" i="5"/>
  <c r="L37" i="5"/>
  <c r="M37" i="5"/>
  <c r="N37" i="5"/>
  <c r="O37" i="5"/>
  <c r="P37" i="5"/>
  <c r="Q37" i="5"/>
  <c r="R37" i="5"/>
  <c r="S37" i="5"/>
  <c r="T37" i="5"/>
  <c r="U37" i="5"/>
  <c r="V37" i="5"/>
  <c r="W37" i="5"/>
  <c r="X37" i="5"/>
  <c r="Y37" i="5"/>
  <c r="Z37" i="5"/>
  <c r="AA37" i="5"/>
  <c r="AB37" i="5"/>
  <c r="AC37" i="5"/>
  <c r="AD37" i="5"/>
  <c r="AE37" i="5"/>
  <c r="AF37" i="5"/>
  <c r="AG37" i="5"/>
  <c r="AH37" i="5"/>
  <c r="AI33" i="5"/>
  <c r="AI37" i="5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I41" i="5"/>
  <c r="D45" i="5"/>
  <c r="E45" i="5"/>
  <c r="F45" i="5"/>
  <c r="G45" i="5"/>
  <c r="H45" i="5"/>
  <c r="I45" i="5"/>
  <c r="J45" i="5"/>
  <c r="K45" i="5"/>
  <c r="L45" i="5"/>
  <c r="M45" i="5"/>
  <c r="N45" i="5"/>
  <c r="O45" i="5"/>
  <c r="P45" i="5"/>
  <c r="Q45" i="5"/>
  <c r="R45" i="5"/>
  <c r="S45" i="5"/>
  <c r="T45" i="5"/>
  <c r="U45" i="5"/>
  <c r="V45" i="5"/>
  <c r="W45" i="5"/>
  <c r="X45" i="5"/>
  <c r="Y45" i="5"/>
  <c r="Z45" i="5"/>
  <c r="AA45" i="5"/>
  <c r="AB45" i="5"/>
  <c r="AC45" i="5"/>
  <c r="AD45" i="5"/>
  <c r="AE45" i="5"/>
  <c r="AF45" i="5"/>
  <c r="AG45" i="5"/>
  <c r="AH45" i="5"/>
  <c r="AI45" i="5"/>
  <c r="D49" i="5"/>
  <c r="E49" i="5"/>
  <c r="F49" i="5"/>
  <c r="G49" i="5"/>
  <c r="H49" i="5"/>
  <c r="I49" i="5"/>
  <c r="J49" i="5"/>
  <c r="K49" i="5"/>
  <c r="L49" i="5"/>
  <c r="M49" i="5"/>
  <c r="N49" i="5"/>
  <c r="O49" i="5"/>
  <c r="P49" i="5"/>
  <c r="Q49" i="5"/>
  <c r="R49" i="5"/>
  <c r="S49" i="5"/>
  <c r="T49" i="5"/>
  <c r="U49" i="5"/>
  <c r="V49" i="5"/>
  <c r="W49" i="5"/>
  <c r="X49" i="5"/>
  <c r="Y49" i="5"/>
  <c r="Z49" i="5"/>
  <c r="AA49" i="5"/>
  <c r="AB49" i="5"/>
  <c r="AC49" i="5"/>
  <c r="AD49" i="5"/>
  <c r="AE49" i="5"/>
  <c r="AF49" i="5"/>
  <c r="AG49" i="5"/>
  <c r="D53" i="5"/>
  <c r="E53" i="5"/>
  <c r="F53" i="5"/>
  <c r="G53" i="5"/>
  <c r="H53" i="5"/>
  <c r="I53" i="5"/>
  <c r="J53" i="5"/>
  <c r="K53" i="5"/>
  <c r="L53" i="5"/>
  <c r="M53" i="5"/>
  <c r="N53" i="5"/>
  <c r="O53" i="5"/>
  <c r="P53" i="5"/>
  <c r="Q53" i="5"/>
  <c r="R53" i="5"/>
  <c r="S53" i="5"/>
  <c r="T53" i="5"/>
  <c r="U53" i="5"/>
  <c r="V53" i="5"/>
  <c r="W53" i="5"/>
  <c r="X53" i="5"/>
  <c r="Y53" i="5"/>
  <c r="Z53" i="5"/>
  <c r="AA53" i="5"/>
  <c r="AB53" i="5"/>
  <c r="AC53" i="5"/>
  <c r="AD53" i="5"/>
  <c r="AE53" i="5"/>
  <c r="AF53" i="5"/>
  <c r="AG53" i="5"/>
  <c r="AH53" i="5"/>
  <c r="AI53" i="5" s="1"/>
  <c r="AI49" i="5"/>
  <c r="D57" i="5" l="1"/>
  <c r="E57" i="5" s="1"/>
  <c r="F57" i="5" s="1"/>
  <c r="G57" i="5" s="1"/>
  <c r="H57" i="5" s="1"/>
  <c r="I57" i="5" s="1"/>
  <c r="J57" i="5" s="1"/>
  <c r="K57" i="5" s="1"/>
  <c r="L57" i="5" s="1"/>
  <c r="M57" i="5" s="1"/>
  <c r="N57" i="5" s="1"/>
  <c r="O57" i="5" s="1"/>
  <c r="P57" i="5" s="1"/>
  <c r="Q57" i="5" s="1"/>
  <c r="R57" i="5" s="1"/>
  <c r="S57" i="5" s="1"/>
  <c r="T57" i="5" s="1"/>
  <c r="U57" i="5" s="1"/>
  <c r="V57" i="5" s="1"/>
  <c r="W57" i="5" s="1"/>
  <c r="X57" i="5" s="1"/>
  <c r="Y57" i="5" s="1"/>
  <c r="Z57" i="5" s="1"/>
  <c r="AA57" i="5" s="1"/>
  <c r="AB57" i="5" s="1"/>
  <c r="AC57" i="5" s="1"/>
  <c r="AD57" i="5" s="1"/>
  <c r="AE57" i="5" s="1"/>
  <c r="AF57" i="5" s="1"/>
  <c r="AG57" i="5" s="1"/>
  <c r="AI57" i="5" s="1"/>
  <c r="D116" i="2"/>
  <c r="L98" i="2"/>
  <c r="T75" i="2"/>
  <c r="J61" i="2"/>
  <c r="R39" i="2"/>
  <c r="H27" i="2"/>
  <c r="Q9" i="2"/>
  <c r="O108" i="2"/>
  <c r="N90" i="2"/>
  <c r="M67" i="2"/>
  <c r="L49" i="2"/>
  <c r="K27" i="2"/>
  <c r="K9" i="2"/>
  <c r="E108" i="2"/>
  <c r="D90" i="2"/>
  <c r="C67" i="2"/>
  <c r="T39" i="2"/>
  <c r="T21" i="2"/>
  <c r="N120" i="2"/>
  <c r="M102" i="2"/>
  <c r="L79" i="2"/>
  <c r="K61" i="2"/>
  <c r="I39" i="2"/>
  <c r="I21" i="2"/>
  <c r="D120" i="2"/>
  <c r="C102" i="2"/>
  <c r="S75" i="2"/>
  <c r="R53" i="2"/>
  <c r="Q35" i="2"/>
  <c r="Q17" i="2"/>
  <c r="K116" i="2"/>
  <c r="J98" i="2"/>
  <c r="I75" i="2"/>
  <c r="H53" i="2"/>
  <c r="G35" i="2"/>
  <c r="G17" i="2"/>
  <c r="J116" i="2"/>
  <c r="I98" i="2"/>
  <c r="H75" i="2"/>
  <c r="G53" i="2"/>
  <c r="F35" i="2"/>
  <c r="F17" i="2"/>
  <c r="G94" i="2"/>
  <c r="C13" i="2"/>
  <c r="N49" i="2"/>
  <c r="O90" i="2"/>
  <c r="L9" i="2"/>
  <c r="E49" i="2"/>
  <c r="G98" i="2"/>
  <c r="C17" i="2"/>
  <c r="O61" i="2"/>
  <c r="P94" i="2"/>
  <c r="I120" i="2"/>
  <c r="E39" i="2"/>
  <c r="R79" i="2"/>
  <c r="M71" i="2"/>
  <c r="E112" i="2"/>
  <c r="M108" i="2"/>
  <c r="I27" i="2"/>
  <c r="Q21" i="2"/>
  <c r="G39" i="2"/>
  <c r="G61" i="2"/>
  <c r="O67" i="2"/>
  <c r="C35" i="2"/>
  <c r="R61" i="2"/>
  <c r="G112" i="2"/>
  <c r="T27" i="2"/>
  <c r="L67" i="2"/>
  <c r="D108" i="2"/>
  <c r="M120" i="2"/>
  <c r="C120" i="2"/>
  <c r="S116" i="2"/>
  <c r="O17" i="2"/>
  <c r="P98" i="2"/>
  <c r="P71" i="2"/>
  <c r="N112" i="2"/>
  <c r="D98" i="2"/>
  <c r="L75" i="2"/>
  <c r="T53" i="2"/>
  <c r="J39" i="2"/>
  <c r="S21" i="2"/>
  <c r="I9" i="2"/>
  <c r="F108" i="2"/>
  <c r="E90" i="2"/>
  <c r="D67" i="2"/>
  <c r="C49" i="2"/>
  <c r="C27" i="2"/>
  <c r="O120" i="2"/>
  <c r="N102" i="2"/>
  <c r="M79" i="2"/>
  <c r="L61" i="2"/>
  <c r="K39" i="2"/>
  <c r="J21" i="2"/>
  <c r="E120" i="2"/>
  <c r="D102" i="2"/>
  <c r="C79" i="2"/>
  <c r="S53" i="2"/>
  <c r="R35" i="2"/>
  <c r="R17" i="2"/>
  <c r="M116" i="2"/>
  <c r="K98" i="2"/>
  <c r="J75" i="2"/>
  <c r="I53" i="2"/>
  <c r="H35" i="2"/>
  <c r="H17" i="2"/>
  <c r="T112" i="2"/>
  <c r="S94" i="2"/>
  <c r="R71" i="2"/>
  <c r="Q57" i="2"/>
  <c r="P31" i="2"/>
  <c r="P13" i="2"/>
  <c r="S112" i="2"/>
  <c r="R94" i="2"/>
  <c r="Q71" i="2"/>
  <c r="P57" i="2"/>
  <c r="O31" i="2"/>
  <c r="N13" i="2"/>
  <c r="F79" i="2"/>
  <c r="R116" i="2"/>
  <c r="N35" i="2"/>
  <c r="O75" i="2"/>
  <c r="I116" i="2"/>
  <c r="E35" i="2"/>
  <c r="F90" i="2"/>
  <c r="Q120" i="2"/>
  <c r="O57" i="2"/>
  <c r="O79" i="2"/>
  <c r="I112" i="2"/>
  <c r="D31" i="2"/>
  <c r="J102" i="2"/>
  <c r="F31" i="2"/>
  <c r="K31" i="2"/>
  <c r="D94" i="2"/>
  <c r="L90" i="2"/>
  <c r="H9" i="2"/>
  <c r="L120" i="2"/>
  <c r="K120" i="2"/>
  <c r="F21" i="2"/>
  <c r="L27" i="2"/>
  <c r="M21" i="2"/>
  <c r="T9" i="2"/>
  <c r="S39" i="2"/>
  <c r="H39" i="2"/>
  <c r="P35" i="2"/>
  <c r="O35" i="2"/>
  <c r="L17" i="2"/>
  <c r="L13" i="2"/>
  <c r="F112" i="2"/>
  <c r="N94" i="2"/>
  <c r="D75" i="2"/>
  <c r="L53" i="2"/>
  <c r="T35" i="2"/>
  <c r="K21" i="2"/>
  <c r="P120" i="2"/>
  <c r="O102" i="2"/>
  <c r="N79" i="2"/>
  <c r="M61" i="2"/>
  <c r="L39" i="2"/>
  <c r="L21" i="2"/>
  <c r="F120" i="2"/>
  <c r="E102" i="2"/>
  <c r="D79" i="2"/>
  <c r="C61" i="2"/>
  <c r="S35" i="2"/>
  <c r="S17" i="2"/>
  <c r="N116" i="2"/>
  <c r="M98" i="2"/>
  <c r="K75" i="2"/>
  <c r="J53" i="2"/>
  <c r="I35" i="2"/>
  <c r="I17" i="2"/>
  <c r="C116" i="2"/>
  <c r="T94" i="2"/>
  <c r="S71" i="2"/>
  <c r="R57" i="2"/>
  <c r="Q31" i="2"/>
  <c r="Q13" i="2"/>
  <c r="K112" i="2"/>
  <c r="J94" i="2"/>
  <c r="I71" i="2"/>
  <c r="H57" i="2"/>
  <c r="G31" i="2"/>
  <c r="F13" i="2"/>
  <c r="J112" i="2"/>
  <c r="I94" i="2"/>
  <c r="H71" i="2"/>
  <c r="G57" i="2"/>
  <c r="E31" i="2"/>
  <c r="E13" i="2"/>
  <c r="E71" i="2"/>
  <c r="R108" i="2"/>
  <c r="M27" i="2"/>
  <c r="N67" i="2"/>
  <c r="I108" i="2"/>
  <c r="D27" i="2"/>
  <c r="F75" i="2"/>
  <c r="S120" i="2"/>
  <c r="N39" i="2"/>
  <c r="O71" i="2"/>
  <c r="H102" i="2"/>
  <c r="E21" i="2"/>
  <c r="P112" i="2"/>
  <c r="S27" i="2"/>
  <c r="S61" i="2"/>
  <c r="G21" i="2"/>
  <c r="C31" i="2"/>
  <c r="Q112" i="2"/>
  <c r="G13" i="2"/>
  <c r="J27" i="2"/>
  <c r="K79" i="2"/>
  <c r="P17" i="2"/>
  <c r="D21" i="2"/>
  <c r="C9" i="2"/>
  <c r="P108" i="2"/>
  <c r="F94" i="2"/>
  <c r="N71" i="2"/>
  <c r="D53" i="2"/>
  <c r="L35" i="2"/>
  <c r="C21" i="2"/>
  <c r="G120" i="2"/>
  <c r="F102" i="2"/>
  <c r="E79" i="2"/>
  <c r="D61" i="2"/>
  <c r="C39" i="2"/>
  <c r="T17" i="2"/>
  <c r="O116" i="2"/>
  <c r="N98" i="2"/>
  <c r="M75" i="2"/>
  <c r="K53" i="2"/>
  <c r="J35" i="2"/>
  <c r="J17" i="2"/>
  <c r="E116" i="2"/>
  <c r="C98" i="2"/>
  <c r="T71" i="2"/>
  <c r="S57" i="2"/>
  <c r="R31" i="2"/>
  <c r="R13" i="2"/>
  <c r="L112" i="2"/>
  <c r="K94" i="2"/>
  <c r="J71" i="2"/>
  <c r="I57" i="2"/>
  <c r="H31" i="2"/>
  <c r="H13" i="2"/>
  <c r="T108" i="2"/>
  <c r="S90" i="2"/>
  <c r="R67" i="2"/>
  <c r="Q49" i="2"/>
  <c r="O27" i="2"/>
  <c r="O9" i="2"/>
  <c r="S108" i="2"/>
  <c r="R90" i="2"/>
  <c r="Q67" i="2"/>
  <c r="O49" i="2"/>
  <c r="N27" i="2"/>
  <c r="N9" i="2"/>
  <c r="E61" i="2"/>
  <c r="Q98" i="2"/>
  <c r="N17" i="2"/>
  <c r="N53" i="2"/>
  <c r="H98" i="2"/>
  <c r="D17" i="2"/>
  <c r="E67" i="2"/>
  <c r="R112" i="2"/>
  <c r="M31" i="2"/>
  <c r="N61" i="2"/>
  <c r="H94" i="2"/>
  <c r="D13" i="2"/>
  <c r="H67" i="2"/>
  <c r="O94" i="2"/>
  <c r="K13" i="2"/>
  <c r="S9" i="2"/>
  <c r="J49" i="2"/>
  <c r="Q39" i="2"/>
  <c r="I79" i="2"/>
  <c r="H79" i="2"/>
  <c r="Q108" i="2"/>
  <c r="P79" i="2"/>
  <c r="L116" i="2"/>
  <c r="P27" i="2"/>
  <c r="C57" i="2"/>
  <c r="K49" i="2"/>
  <c r="C90" i="2"/>
  <c r="L102" i="2"/>
  <c r="S98" i="2"/>
  <c r="R98" i="2"/>
  <c r="G102" i="2"/>
  <c r="G108" i="2"/>
  <c r="E57" i="2"/>
  <c r="R120" i="2"/>
  <c r="H108" i="2"/>
  <c r="P90" i="2"/>
  <c r="F71" i="2"/>
  <c r="N57" i="2"/>
  <c r="D35" i="2"/>
  <c r="M17" i="2"/>
  <c r="P116" i="2"/>
  <c r="O98" i="2"/>
  <c r="N75" i="2"/>
  <c r="M53" i="2"/>
  <c r="K35" i="2"/>
  <c r="K17" i="2"/>
  <c r="F116" i="2"/>
  <c r="E98" i="2"/>
  <c r="C75" i="2"/>
  <c r="T57" i="2"/>
  <c r="S31" i="2"/>
  <c r="S13" i="2"/>
  <c r="M112" i="2"/>
  <c r="L94" i="2"/>
  <c r="K71" i="2"/>
  <c r="J57" i="2"/>
  <c r="I31" i="2"/>
  <c r="I13" i="2"/>
  <c r="C112" i="2"/>
  <c r="T90" i="2"/>
  <c r="S67" i="2"/>
  <c r="R49" i="2"/>
  <c r="Q27" i="2"/>
  <c r="P9" i="2"/>
  <c r="K108" i="2"/>
  <c r="J90" i="2"/>
  <c r="I67" i="2"/>
  <c r="G49" i="2"/>
  <c r="F27" i="2"/>
  <c r="F9" i="2"/>
  <c r="J108" i="2"/>
  <c r="I90" i="2"/>
  <c r="G67" i="2"/>
  <c r="F49" i="2"/>
  <c r="E27" i="2"/>
  <c r="E9" i="2"/>
  <c r="D57" i="2"/>
  <c r="Q90" i="2"/>
  <c r="M9" i="2"/>
  <c r="M49" i="2"/>
  <c r="G90" i="2"/>
  <c r="D9" i="2"/>
  <c r="E53" i="2"/>
  <c r="Q102" i="2"/>
  <c r="N21" i="2"/>
  <c r="M39" i="2"/>
  <c r="G79" i="2"/>
  <c r="O13" i="2"/>
  <c r="T49" i="2"/>
  <c r="T79" i="2"/>
  <c r="H61" i="2"/>
  <c r="F39" i="2"/>
  <c r="H116" i="2"/>
  <c r="J79" i="2"/>
  <c r="E94" i="2"/>
  <c r="M90" i="2"/>
  <c r="T61" i="2"/>
  <c r="I61" i="2"/>
  <c r="R75" i="2"/>
  <c r="P53" i="2"/>
  <c r="F53" i="2"/>
  <c r="J120" i="2"/>
  <c r="R102" i="2"/>
  <c r="H90" i="2"/>
  <c r="P67" i="2"/>
  <c r="F57" i="2"/>
  <c r="N31" i="2"/>
  <c r="E17" i="2"/>
  <c r="G116" i="2"/>
  <c r="F98" i="2"/>
  <c r="E75" i="2"/>
  <c r="C53" i="2"/>
  <c r="T31" i="2"/>
  <c r="T13" i="2"/>
  <c r="O112" i="2"/>
  <c r="M94" i="2"/>
  <c r="L71" i="2"/>
  <c r="K57" i="2"/>
  <c r="J31" i="2"/>
  <c r="J13" i="2"/>
  <c r="D112" i="2"/>
  <c r="C94" i="2"/>
  <c r="T67" i="2"/>
  <c r="S49" i="2"/>
  <c r="R27" i="2"/>
  <c r="R9" i="2"/>
  <c r="L108" i="2"/>
  <c r="K90" i="2"/>
  <c r="J67" i="2"/>
  <c r="I49" i="2"/>
  <c r="G27" i="2"/>
  <c r="G9" i="2"/>
  <c r="T102" i="2"/>
  <c r="S79" i="2"/>
  <c r="Q61" i="2"/>
  <c r="P39" i="2"/>
  <c r="P21" i="2"/>
  <c r="T120" i="2"/>
  <c r="S102" i="2"/>
  <c r="Q79" i="2"/>
  <c r="P61" i="2"/>
  <c r="O39" i="2"/>
  <c r="O21" i="2"/>
  <c r="H120" i="2"/>
  <c r="D39" i="2"/>
  <c r="P75" i="2"/>
  <c r="Q116" i="2"/>
  <c r="M35" i="2"/>
  <c r="G75" i="2"/>
  <c r="M57" i="2"/>
  <c r="D49" i="2"/>
  <c r="Q94" i="2"/>
  <c r="M13" i="2"/>
  <c r="L31" i="2"/>
  <c r="G71" i="2"/>
  <c r="T116" i="2"/>
  <c r="P49" i="2"/>
  <c r="L57" i="2"/>
  <c r="C71" i="2"/>
  <c r="K67" i="2"/>
  <c r="C108" i="2"/>
  <c r="K102" i="2"/>
  <c r="I102" i="2"/>
  <c r="H112" i="2"/>
  <c r="F67" i="2"/>
  <c r="F61" i="2"/>
  <c r="T98" i="2"/>
  <c r="H49" i="2"/>
  <c r="D71" i="2"/>
  <c r="N108" i="2"/>
  <c r="J9" i="2"/>
  <c r="R21" i="2"/>
  <c r="H21" i="2"/>
  <c r="Q53" i="2"/>
  <c r="Q75" i="2"/>
  <c r="O53" i="2"/>
  <c r="P102" i="2"/>
</calcChain>
</file>

<file path=xl/sharedStrings.xml><?xml version="1.0" encoding="utf-8"?>
<sst xmlns="http://schemas.openxmlformats.org/spreadsheetml/2006/main" count="460" uniqueCount="89">
  <si>
    <t>歩</t>
    <rPh sb="0" eb="1">
      <t>ホ</t>
    </rPh>
    <phoneticPr fontId="2"/>
  </si>
  <si>
    <t>数</t>
    <rPh sb="0" eb="1">
      <t>スウ</t>
    </rPh>
    <phoneticPr fontId="2"/>
  </si>
  <si>
    <t>累計</t>
    <rPh sb="0" eb="2">
      <t>ルイケイ</t>
    </rPh>
    <phoneticPr fontId="2"/>
  </si>
  <si>
    <t>距離</t>
    <rPh sb="0" eb="2">
      <t>キョリ</t>
    </rPh>
    <phoneticPr fontId="2"/>
  </si>
  <si>
    <t>距</t>
    <rPh sb="0" eb="1">
      <t>キョ</t>
    </rPh>
    <phoneticPr fontId="2"/>
  </si>
  <si>
    <t>離</t>
    <rPh sb="0" eb="1">
      <t>ハナレ</t>
    </rPh>
    <phoneticPr fontId="2"/>
  </si>
  <si>
    <t>月</t>
    <rPh sb="0" eb="1">
      <t>ツキ</t>
    </rPh>
    <phoneticPr fontId="2"/>
  </si>
  <si>
    <t xml:space="preserve"> 歩・距離</t>
    <rPh sb="1" eb="2">
      <t>ホ</t>
    </rPh>
    <rPh sb="3" eb="5">
      <t>キョリ</t>
    </rPh>
    <phoneticPr fontId="2"/>
  </si>
  <si>
    <t>月累計</t>
    <rPh sb="0" eb="1">
      <t>ツキ</t>
    </rPh>
    <rPh sb="1" eb="3">
      <t>ルイケイ</t>
    </rPh>
    <phoneticPr fontId="2"/>
  </si>
  <si>
    <t>日々の歩 い た 歩数 と 距 離の進捗状況記入表</t>
    <rPh sb="0" eb="2">
      <t>ヒビ</t>
    </rPh>
    <rPh sb="9" eb="11">
      <t>ホスウ</t>
    </rPh>
    <rPh sb="18" eb="20">
      <t>シンチョク</t>
    </rPh>
    <rPh sb="20" eb="22">
      <t>ジョウキョウ</t>
    </rPh>
    <rPh sb="22" eb="24">
      <t>キニュウ</t>
    </rPh>
    <rPh sb="24" eb="25">
      <t>ヒョウ</t>
    </rPh>
    <phoneticPr fontId="2"/>
  </si>
  <si>
    <t>歩幅をご記入ください。（例： 58.5 ）</t>
    <rPh sb="0" eb="2">
      <t>ホハバ</t>
    </rPh>
    <rPh sb="12" eb="13">
      <t>レイ</t>
    </rPh>
    <phoneticPr fontId="2"/>
  </si>
  <si>
    <t>歩幅：</t>
    <rPh sb="0" eb="2">
      <t>ホハバ</t>
    </rPh>
    <phoneticPr fontId="2"/>
  </si>
  <si>
    <t>ｃｍ</t>
    <phoneticPr fontId="2"/>
  </si>
  <si>
    <t>km</t>
    <phoneticPr fontId="2"/>
  </si>
  <si>
    <t>　　歩いた歩数をそのままご記入ください。</t>
    <rPh sb="5" eb="7">
      <t>ホスウ</t>
    </rPh>
    <phoneticPr fontId="2"/>
  </si>
  <si>
    <t>第１回目</t>
    <rPh sb="0" eb="1">
      <t>ダイ</t>
    </rPh>
    <rPh sb="2" eb="4">
      <t>カイメ</t>
    </rPh>
    <phoneticPr fontId="10"/>
  </si>
  <si>
    <t>第２回目</t>
    <rPh sb="0" eb="1">
      <t>ダイ</t>
    </rPh>
    <rPh sb="2" eb="4">
      <t>カイメ</t>
    </rPh>
    <phoneticPr fontId="10"/>
  </si>
  <si>
    <t>第３回目</t>
    <rPh sb="0" eb="1">
      <t>ダイ</t>
    </rPh>
    <rPh sb="2" eb="4">
      <t>カイメ</t>
    </rPh>
    <phoneticPr fontId="10"/>
  </si>
  <si>
    <t>第４回目</t>
    <rPh sb="0" eb="1">
      <t>ダイ</t>
    </rPh>
    <rPh sb="2" eb="4">
      <t>カイメ</t>
    </rPh>
    <phoneticPr fontId="10"/>
  </si>
  <si>
    <t>累計キロ数</t>
    <rPh sb="0" eb="2">
      <t>ルイケイ</t>
    </rPh>
    <rPh sb="4" eb="5">
      <t>スウ</t>
    </rPh>
    <phoneticPr fontId="10"/>
  </si>
  <si>
    <t>月日</t>
    <rPh sb="0" eb="2">
      <t>ツキヒ</t>
    </rPh>
    <phoneticPr fontId="10"/>
  </si>
  <si>
    <t>松愛会茨木摂津支部</t>
    <rPh sb="0" eb="1">
      <t>ショウ</t>
    </rPh>
    <rPh sb="1" eb="2">
      <t>アイ</t>
    </rPh>
    <rPh sb="2" eb="3">
      <t>カイ</t>
    </rPh>
    <rPh sb="3" eb="5">
      <t>イバラキ</t>
    </rPh>
    <rPh sb="5" eb="9">
      <t>セッツシブ</t>
    </rPh>
    <phoneticPr fontId="10"/>
  </si>
  <si>
    <t>地区委員　濱川行</t>
    <rPh sb="0" eb="2">
      <t>チク</t>
    </rPh>
    <rPh sb="2" eb="4">
      <t>イイン</t>
    </rPh>
    <rPh sb="5" eb="7">
      <t>ハマカワ</t>
    </rPh>
    <rPh sb="7" eb="8">
      <t>イキ</t>
    </rPh>
    <phoneticPr fontId="10"/>
  </si>
  <si>
    <t>E-mail</t>
    <phoneticPr fontId="10"/>
  </si>
  <si>
    <t>hamakawa-e@ams.odn.ne.jp</t>
    <phoneticPr fontId="10"/>
  </si>
  <si>
    <t>踏破日・累計距離</t>
    <rPh sb="0" eb="2">
      <t>トウハ</t>
    </rPh>
    <rPh sb="2" eb="3">
      <t>ヒ</t>
    </rPh>
    <rPh sb="4" eb="6">
      <t>ルイケイ</t>
    </rPh>
    <rPh sb="6" eb="8">
      <t>キョリ</t>
    </rPh>
    <phoneticPr fontId="10"/>
  </si>
  <si>
    <t>　氏名</t>
    <rPh sb="1" eb="3">
      <t>シメイ</t>
    </rPh>
    <phoneticPr fontId="10"/>
  </si>
  <si>
    <t>第１回目</t>
    <rPh sb="0" eb="1">
      <t>ダイ</t>
    </rPh>
    <rPh sb="2" eb="3">
      <t>カイ</t>
    </rPh>
    <rPh sb="3" eb="4">
      <t>メ</t>
    </rPh>
    <phoneticPr fontId="2"/>
  </si>
  <si>
    <t>第２回目</t>
    <rPh sb="0" eb="1">
      <t>ダイ</t>
    </rPh>
    <rPh sb="2" eb="3">
      <t>カイ</t>
    </rPh>
    <rPh sb="3" eb="4">
      <t>メ</t>
    </rPh>
    <phoneticPr fontId="2"/>
  </si>
  <si>
    <t>第４回目</t>
    <rPh sb="0" eb="1">
      <t>ダイ</t>
    </rPh>
    <rPh sb="2" eb="3">
      <t>カイ</t>
    </rPh>
    <rPh sb="3" eb="4">
      <t>メ</t>
    </rPh>
    <phoneticPr fontId="2"/>
  </si>
  <si>
    <t>第３回目</t>
    <rPh sb="0" eb="1">
      <t>ダイ</t>
    </rPh>
    <rPh sb="2" eb="3">
      <t>カイ</t>
    </rPh>
    <rPh sb="3" eb="4">
      <t>メ</t>
    </rPh>
    <phoneticPr fontId="2"/>
  </si>
  <si>
    <t>第５回目</t>
    <rPh sb="0" eb="1">
      <t>ダイ</t>
    </rPh>
    <rPh sb="2" eb="3">
      <t>カイ</t>
    </rPh>
    <rPh sb="3" eb="4">
      <t>メ</t>
    </rPh>
    <phoneticPr fontId="2"/>
  </si>
  <si>
    <t>第６回目</t>
    <rPh sb="0" eb="1">
      <t>ダイ</t>
    </rPh>
    <rPh sb="2" eb="3">
      <t>カイ</t>
    </rPh>
    <rPh sb="3" eb="4">
      <t>メ</t>
    </rPh>
    <phoneticPr fontId="2"/>
  </si>
  <si>
    <t>氏名　</t>
    <rPh sb="0" eb="2">
      <t>シメイ</t>
    </rPh>
    <phoneticPr fontId="2"/>
  </si>
  <si>
    <t>(km)</t>
    <phoneticPr fontId="2"/>
  </si>
  <si>
    <r>
      <t>歩数の累計は下2けた</t>
    </r>
    <r>
      <rPr>
        <u/>
        <sz val="10.5"/>
        <color indexed="10"/>
        <rFont val="ＭＳ Ｐゴシック"/>
        <family val="3"/>
        <charset val="128"/>
      </rPr>
      <t>を四捨五入して計算表示</t>
    </r>
    <r>
      <rPr>
        <u/>
        <sz val="10.5"/>
        <color indexed="8"/>
        <rFont val="ＭＳ Ｐゴシック"/>
        <family val="3"/>
        <charset val="128"/>
      </rPr>
      <t>しています。（例：12345歩の場合、12300と表示）</t>
    </r>
    <rPh sb="3" eb="5">
      <t>ルイケイ</t>
    </rPh>
    <rPh sb="6" eb="7">
      <t>シモ</t>
    </rPh>
    <rPh sb="11" eb="15">
      <t>シシャゴニュウ</t>
    </rPh>
    <rPh sb="17" eb="19">
      <t>ケイサン</t>
    </rPh>
    <rPh sb="19" eb="21">
      <t>ヒョウジ</t>
    </rPh>
    <rPh sb="28" eb="29">
      <t>レイ</t>
    </rPh>
    <rPh sb="35" eb="36">
      <t>ホ</t>
    </rPh>
    <rPh sb="37" eb="39">
      <t>バアイ</t>
    </rPh>
    <rPh sb="46" eb="48">
      <t>ヒョウジ</t>
    </rPh>
    <phoneticPr fontId="2"/>
  </si>
  <si>
    <t>札所</t>
    <rPh sb="0" eb="2">
      <t>フダショ</t>
    </rPh>
    <phoneticPr fontId="2"/>
  </si>
  <si>
    <t>第1番霊山寺</t>
    <rPh sb="0" eb="1">
      <t>ダイ</t>
    </rPh>
    <rPh sb="2" eb="3">
      <t>バン</t>
    </rPh>
    <rPh sb="3" eb="6">
      <t>リョウゼンジ</t>
    </rPh>
    <phoneticPr fontId="2"/>
  </si>
  <si>
    <t>第2番極楽寺</t>
  </si>
  <si>
    <t>第3番金泉寺</t>
  </si>
  <si>
    <t>第4番大日寺</t>
  </si>
  <si>
    <t>第5番地蔵寺</t>
  </si>
  <si>
    <t>第6番安楽寺</t>
  </si>
  <si>
    <t>第7番十楽寺</t>
  </si>
  <si>
    <t>第8番熊谷寺</t>
  </si>
  <si>
    <t>第9番法輪寺</t>
  </si>
  <si>
    <t>第10番切幡寺</t>
  </si>
  <si>
    <t>第11番藤井寺</t>
  </si>
  <si>
    <t>第12番焼山寺</t>
  </si>
  <si>
    <t>第13番大日寺</t>
  </si>
  <si>
    <t>第14番常楽寺</t>
  </si>
  <si>
    <t>第15番国分寺</t>
  </si>
  <si>
    <t>第16番観音寺</t>
  </si>
  <si>
    <t>第17番井戸寺</t>
  </si>
  <si>
    <t>第18番恩山寺</t>
  </si>
  <si>
    <t>第19番立江寺</t>
  </si>
  <si>
    <t>第20番鶴林寺</t>
  </si>
  <si>
    <t>第21番太龍寺</t>
  </si>
  <si>
    <t>第22番平等寺</t>
  </si>
  <si>
    <t>第23番薬王寺</t>
  </si>
  <si>
    <t>第24番最御崎寺</t>
  </si>
  <si>
    <t>第25番津照寺</t>
  </si>
  <si>
    <t>第26番金剛頂寺</t>
  </si>
  <si>
    <t>第27番神峯寺</t>
  </si>
  <si>
    <t>第28番大日寺</t>
  </si>
  <si>
    <t>第29番国分寺</t>
  </si>
  <si>
    <t>第30番善楽寺</t>
  </si>
  <si>
    <t>第31番竹林寺</t>
  </si>
  <si>
    <t>第32番禅師峰寺</t>
  </si>
  <si>
    <t>第33番雪蹊寺</t>
  </si>
  <si>
    <t>第34番種間寺</t>
  </si>
  <si>
    <t>第35番清滝寺</t>
  </si>
  <si>
    <t>第36番青龍寺</t>
  </si>
  <si>
    <t>第37番岩本寺</t>
  </si>
  <si>
    <t xml:space="preserve">第38番金剛福寺 </t>
  </si>
  <si>
    <t>第39番延光寺</t>
  </si>
  <si>
    <t>1983km</t>
    <phoneticPr fontId="2"/>
  </si>
  <si>
    <t>2644km</t>
    <phoneticPr fontId="2"/>
  </si>
  <si>
    <t>1322km</t>
    <phoneticPr fontId="2"/>
  </si>
  <si>
    <t>661km</t>
    <phoneticPr fontId="2"/>
  </si>
  <si>
    <t>(km)</t>
  </si>
  <si>
    <t>「健康ウォーキング～お遍路－阿波・土佐編」を踏破いたしました。</t>
    <rPh sb="1" eb="3">
      <t>ケンコウ</t>
    </rPh>
    <rPh sb="14" eb="16">
      <t>アワ</t>
    </rPh>
    <rPh sb="17" eb="19">
      <t>トサ</t>
    </rPh>
    <rPh sb="19" eb="20">
      <t>ヘン</t>
    </rPh>
    <rPh sb="22" eb="24">
      <t>トウハ</t>
    </rPh>
    <phoneticPr fontId="10"/>
  </si>
  <si>
    <t>3305km</t>
    <phoneticPr fontId="2"/>
  </si>
  <si>
    <t>3966km</t>
    <phoneticPr fontId="2"/>
  </si>
  <si>
    <t>Excelで使用の場合は、次シートの歩行数を入力すると自動的にバーが伸びていきます。　手書きの場合は、距離欄を塗りつぶしてください。</t>
    <rPh sb="6" eb="8">
      <t>シヨウ</t>
    </rPh>
    <rPh sb="9" eb="11">
      <t>バアイ</t>
    </rPh>
    <rPh sb="13" eb="14">
      <t>ジ</t>
    </rPh>
    <rPh sb="18" eb="20">
      <t>ホコウ</t>
    </rPh>
    <rPh sb="20" eb="21">
      <t>スウ</t>
    </rPh>
    <rPh sb="22" eb="24">
      <t>ニュウリョク</t>
    </rPh>
    <rPh sb="27" eb="30">
      <t>ジドウテキ</t>
    </rPh>
    <rPh sb="34" eb="35">
      <t>ノ</t>
    </rPh>
    <rPh sb="43" eb="45">
      <t>テガ</t>
    </rPh>
    <rPh sb="47" eb="49">
      <t>バアイ</t>
    </rPh>
    <rPh sb="51" eb="53">
      <t>キョリ</t>
    </rPh>
    <rPh sb="53" eb="54">
      <t>ラン</t>
    </rPh>
    <rPh sb="55" eb="56">
      <t>ヌ</t>
    </rPh>
    <phoneticPr fontId="2"/>
  </si>
  <si>
    <t>受付締切　２０１５年３月３１日</t>
    <rPh sb="0" eb="2">
      <t>ウケツケ</t>
    </rPh>
    <rPh sb="2" eb="4">
      <t>シメキリ</t>
    </rPh>
    <rPh sb="9" eb="10">
      <t>ネン</t>
    </rPh>
    <rPh sb="11" eb="12">
      <t>ガツ</t>
    </rPh>
    <rPh sb="14" eb="15">
      <t>ニチ</t>
    </rPh>
    <phoneticPr fontId="10"/>
  </si>
  <si>
    <t>1.322ｋｍ</t>
    <phoneticPr fontId="2"/>
  </si>
  <si>
    <t>1,983km</t>
    <phoneticPr fontId="2"/>
  </si>
  <si>
    <t>2,644km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</si>
</sst>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 "/>
    <numFmt numFmtId="177" formatCode="#,##0_);[Red]\(#,##0\)"/>
    <numFmt numFmtId="178" formatCode="#,##0_ "/>
    <numFmt numFmtId="179" formatCode="#,##0.00_ "/>
  </numFmts>
  <fonts count="22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7"/>
      <color indexed="8"/>
      <name val="ＭＳ Ｐゴシック"/>
      <family val="3"/>
      <charset val="128"/>
    </font>
    <font>
      <b/>
      <u/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0.5"/>
      <color indexed="8"/>
      <name val="ＭＳ Ｐゴシック"/>
      <family val="3"/>
      <charset val="128"/>
    </font>
    <font>
      <u/>
      <sz val="10.5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u/>
      <sz val="10.5"/>
      <color rgb="FF00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u/>
      <sz val="10.5"/>
      <color rgb="FFFF0000"/>
      <name val="ＭＳ Ｐゴシック"/>
      <family val="3"/>
      <charset val="128"/>
      <scheme val="minor"/>
    </font>
    <font>
      <sz val="13"/>
      <color rgb="FF00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8"/>
      <color indexed="8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</cellStyleXfs>
  <cellXfs count="134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>
      <alignment vertical="center"/>
    </xf>
    <xf numFmtId="0" fontId="15" fillId="0" borderId="0" xfId="0" applyFont="1" applyFill="1" applyBorder="1">
      <alignment vertical="center"/>
    </xf>
    <xf numFmtId="0" fontId="15" fillId="0" borderId="0" xfId="0" applyFont="1" applyBorder="1" applyAlignment="1">
      <alignment horizontal="right" vertical="center"/>
    </xf>
    <xf numFmtId="0" fontId="15" fillId="0" borderId="0" xfId="0" applyFont="1" applyBorder="1">
      <alignment vertical="center"/>
    </xf>
    <xf numFmtId="0" fontId="15" fillId="0" borderId="0" xfId="0" applyFont="1" applyFill="1" applyBorder="1">
      <alignment vertical="center"/>
    </xf>
    <xf numFmtId="0" fontId="14" fillId="0" borderId="7" xfId="0" applyFont="1" applyBorder="1">
      <alignment vertical="center"/>
    </xf>
    <xf numFmtId="0" fontId="0" fillId="0" borderId="8" xfId="0" applyBorder="1" applyAlignment="1">
      <alignment horizontal="center" vertical="center"/>
    </xf>
    <xf numFmtId="0" fontId="15" fillId="0" borderId="0" xfId="0" applyFont="1">
      <alignment vertical="center"/>
    </xf>
    <xf numFmtId="0" fontId="0" fillId="0" borderId="9" xfId="0" applyBorder="1">
      <alignment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13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15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16" xfId="0" applyFont="1" applyBorder="1">
      <alignment vertical="center"/>
    </xf>
    <xf numFmtId="0" fontId="5" fillId="0" borderId="17" xfId="0" applyFont="1" applyBorder="1">
      <alignment vertical="center"/>
    </xf>
    <xf numFmtId="0" fontId="3" fillId="0" borderId="18" xfId="0" applyFont="1" applyBorder="1" applyAlignment="1">
      <alignment horizontal="center" vertical="center"/>
    </xf>
    <xf numFmtId="0" fontId="5" fillId="0" borderId="19" xfId="0" applyFont="1" applyBorder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5" fillId="0" borderId="21" xfId="0" applyFont="1" applyBorder="1">
      <alignment vertical="center"/>
    </xf>
    <xf numFmtId="0" fontId="5" fillId="0" borderId="22" xfId="0" applyFont="1" applyBorder="1">
      <alignment vertical="center"/>
    </xf>
    <xf numFmtId="0" fontId="5" fillId="0" borderId="23" xfId="0" applyFont="1" applyBorder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right" vertical="center" wrapText="1"/>
    </xf>
    <xf numFmtId="0" fontId="1" fillId="0" borderId="26" xfId="0" applyFont="1" applyFill="1" applyBorder="1" applyAlignment="1">
      <alignment horizontal="right" vertical="center" wrapText="1"/>
    </xf>
    <xf numFmtId="0" fontId="1" fillId="0" borderId="27" xfId="0" applyFont="1" applyFill="1" applyBorder="1" applyAlignment="1">
      <alignment horizontal="right" vertical="center" wrapText="1"/>
    </xf>
    <xf numFmtId="0" fontId="0" fillId="0" borderId="26" xfId="0" applyBorder="1">
      <alignment vertical="center"/>
    </xf>
    <xf numFmtId="0" fontId="1" fillId="0" borderId="28" xfId="0" applyFont="1" applyFill="1" applyBorder="1" applyAlignment="1">
      <alignment horizontal="right" vertical="center" wrapText="1"/>
    </xf>
    <xf numFmtId="0" fontId="15" fillId="0" borderId="9" xfId="0" applyFont="1" applyFill="1" applyBorder="1">
      <alignment vertical="center"/>
    </xf>
    <xf numFmtId="0" fontId="15" fillId="0" borderId="29" xfId="0" applyFont="1" applyFill="1" applyBorder="1">
      <alignment vertical="center"/>
    </xf>
    <xf numFmtId="0" fontId="15" fillId="0" borderId="30" xfId="0" applyFont="1" applyFill="1" applyBorder="1">
      <alignment vertical="center"/>
    </xf>
    <xf numFmtId="0" fontId="3" fillId="0" borderId="25" xfId="0" applyFont="1" applyFill="1" applyBorder="1" applyAlignment="1">
      <alignment horizontal="left" vertical="center" shrinkToFit="1"/>
    </xf>
    <xf numFmtId="0" fontId="3" fillId="0" borderId="31" xfId="0" applyFont="1" applyFill="1" applyBorder="1" applyAlignment="1">
      <alignment horizontal="left" vertical="center" shrinkToFit="1"/>
    </xf>
    <xf numFmtId="0" fontId="3" fillId="0" borderId="32" xfId="0" applyFont="1" applyFill="1" applyBorder="1" applyAlignment="1">
      <alignment horizontal="left" vertical="center" shrinkToFit="1"/>
    </xf>
    <xf numFmtId="0" fontId="3" fillId="0" borderId="24" xfId="0" applyFont="1" applyFill="1" applyBorder="1" applyAlignment="1">
      <alignment horizontal="left" vertical="center" shrinkToFit="1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0" fillId="0" borderId="33" xfId="0" applyBorder="1" applyAlignment="1">
      <alignment horizontal="center" vertical="center"/>
    </xf>
    <xf numFmtId="0" fontId="13" fillId="0" borderId="0" xfId="1" applyAlignment="1" applyProtection="1">
      <alignment vertical="center"/>
    </xf>
    <xf numFmtId="0" fontId="20" fillId="0" borderId="0" xfId="0" applyFont="1">
      <alignment vertical="center"/>
    </xf>
    <xf numFmtId="0" fontId="0" fillId="4" borderId="0" xfId="0" applyFill="1">
      <alignment vertical="center"/>
    </xf>
    <xf numFmtId="0" fontId="14" fillId="0" borderId="0" xfId="0" applyFont="1">
      <alignment vertical="center"/>
    </xf>
    <xf numFmtId="0" fontId="0" fillId="5" borderId="0" xfId="0" applyFill="1">
      <alignment vertical="center"/>
    </xf>
    <xf numFmtId="0" fontId="3" fillId="0" borderId="34" xfId="0" applyFont="1" applyFill="1" applyBorder="1" applyAlignment="1">
      <alignment horizontal="left" vertical="center" shrinkToFit="1"/>
    </xf>
    <xf numFmtId="177" fontId="5" fillId="3" borderId="1" xfId="0" applyNumberFormat="1" applyFont="1" applyFill="1" applyBorder="1">
      <alignment vertical="center"/>
    </xf>
    <xf numFmtId="177" fontId="5" fillId="3" borderId="26" xfId="0" applyNumberFormat="1" applyFont="1" applyFill="1" applyBorder="1">
      <alignment vertical="center"/>
    </xf>
    <xf numFmtId="177" fontId="5" fillId="0" borderId="15" xfId="0" applyNumberFormat="1" applyFont="1" applyBorder="1">
      <alignment vertical="center"/>
    </xf>
    <xf numFmtId="177" fontId="5" fillId="0" borderId="1" xfId="0" applyNumberFormat="1" applyFont="1" applyBorder="1">
      <alignment vertical="center"/>
    </xf>
    <xf numFmtId="177" fontId="5" fillId="0" borderId="17" xfId="0" applyNumberFormat="1" applyFont="1" applyBorder="1">
      <alignment vertical="center"/>
    </xf>
    <xf numFmtId="178" fontId="5" fillId="3" borderId="1" xfId="0" applyNumberFormat="1" applyFont="1" applyFill="1" applyBorder="1">
      <alignment vertical="center"/>
    </xf>
    <xf numFmtId="178" fontId="5" fillId="3" borderId="26" xfId="0" applyNumberFormat="1" applyFont="1" applyFill="1" applyBorder="1">
      <alignment vertical="center"/>
    </xf>
    <xf numFmtId="178" fontId="5" fillId="0" borderId="15" xfId="0" applyNumberFormat="1" applyFont="1" applyBorder="1">
      <alignment vertical="center"/>
    </xf>
    <xf numFmtId="178" fontId="5" fillId="0" borderId="1" xfId="0" applyNumberFormat="1" applyFont="1" applyBorder="1">
      <alignment vertical="center"/>
    </xf>
    <xf numFmtId="178" fontId="5" fillId="0" borderId="17" xfId="0" applyNumberFormat="1" applyFont="1" applyBorder="1">
      <alignment vertical="center"/>
    </xf>
    <xf numFmtId="178" fontId="5" fillId="0" borderId="14" xfId="0" applyNumberFormat="1" applyFont="1" applyBorder="1">
      <alignment vertical="center"/>
    </xf>
    <xf numFmtId="178" fontId="5" fillId="0" borderId="16" xfId="0" applyNumberFormat="1" applyFont="1" applyBorder="1">
      <alignment vertical="center"/>
    </xf>
    <xf numFmtId="178" fontId="5" fillId="3" borderId="31" xfId="0" applyNumberFormat="1" applyFont="1" applyFill="1" applyBorder="1">
      <alignment vertical="center"/>
    </xf>
    <xf numFmtId="178" fontId="5" fillId="0" borderId="26" xfId="0" applyNumberFormat="1" applyFont="1" applyBorder="1">
      <alignment vertical="center"/>
    </xf>
    <xf numFmtId="178" fontId="5" fillId="3" borderId="13" xfId="0" applyNumberFormat="1" applyFont="1" applyFill="1" applyBorder="1">
      <alignment vertical="center"/>
    </xf>
    <xf numFmtId="178" fontId="5" fillId="0" borderId="35" xfId="0" applyNumberFormat="1" applyFont="1" applyBorder="1">
      <alignment vertical="center"/>
    </xf>
    <xf numFmtId="178" fontId="5" fillId="0" borderId="36" xfId="0" applyNumberFormat="1" applyFont="1" applyBorder="1">
      <alignment vertical="center"/>
    </xf>
    <xf numFmtId="179" fontId="5" fillId="2" borderId="1" xfId="0" applyNumberFormat="1" applyFont="1" applyFill="1" applyBorder="1">
      <alignment vertical="center"/>
    </xf>
    <xf numFmtId="179" fontId="5" fillId="0" borderId="17" xfId="0" applyNumberFormat="1" applyFont="1" applyBorder="1">
      <alignment vertical="center"/>
    </xf>
    <xf numFmtId="179" fontId="5" fillId="0" borderId="21" xfId="0" applyNumberFormat="1" applyFont="1" applyBorder="1">
      <alignment vertical="center"/>
    </xf>
    <xf numFmtId="179" fontId="5" fillId="0" borderId="19" xfId="0" applyNumberFormat="1" applyFont="1" applyBorder="1">
      <alignment vertical="center"/>
    </xf>
    <xf numFmtId="179" fontId="5" fillId="0" borderId="37" xfId="0" applyNumberFormat="1" applyFont="1" applyBorder="1">
      <alignment vertical="center"/>
    </xf>
    <xf numFmtId="179" fontId="5" fillId="0" borderId="16" xfId="0" applyNumberFormat="1" applyFont="1" applyBorder="1">
      <alignment vertical="center"/>
    </xf>
    <xf numFmtId="179" fontId="5" fillId="0" borderId="22" xfId="0" applyNumberFormat="1" applyFont="1" applyBorder="1">
      <alignment vertical="center"/>
    </xf>
    <xf numFmtId="179" fontId="5" fillId="2" borderId="26" xfId="0" applyNumberFormat="1" applyFont="1" applyFill="1" applyBorder="1">
      <alignment vertical="center"/>
    </xf>
    <xf numFmtId="179" fontId="5" fillId="0" borderId="38" xfId="0" applyNumberFormat="1" applyFont="1" applyBorder="1">
      <alignment vertical="center"/>
    </xf>
    <xf numFmtId="179" fontId="5" fillId="5" borderId="21" xfId="0" applyNumberFormat="1" applyFont="1" applyFill="1" applyBorder="1">
      <alignment vertical="center"/>
    </xf>
    <xf numFmtId="179" fontId="5" fillId="0" borderId="36" xfId="0" applyNumberFormat="1" applyFont="1" applyBorder="1">
      <alignment vertical="center"/>
    </xf>
    <xf numFmtId="179" fontId="5" fillId="0" borderId="39" xfId="0" applyNumberFormat="1" applyFont="1" applyBorder="1">
      <alignment vertical="center"/>
    </xf>
    <xf numFmtId="0" fontId="0" fillId="0" borderId="40" xfId="0" applyBorder="1">
      <alignment vertical="center"/>
    </xf>
    <xf numFmtId="0" fontId="15" fillId="0" borderId="41" xfId="0" applyFont="1" applyFill="1" applyBorder="1">
      <alignment vertical="center"/>
    </xf>
    <xf numFmtId="0" fontId="0" fillId="0" borderId="41" xfId="0" applyBorder="1">
      <alignment vertical="center"/>
    </xf>
    <xf numFmtId="0" fontId="15" fillId="0" borderId="41" xfId="0" applyFont="1" applyBorder="1">
      <alignment vertical="center"/>
    </xf>
    <xf numFmtId="0" fontId="15" fillId="0" borderId="41" xfId="0" applyFont="1" applyBorder="1" applyAlignment="1">
      <alignment horizontal="right" vertical="center"/>
    </xf>
    <xf numFmtId="0" fontId="0" fillId="0" borderId="41" xfId="0" applyFont="1" applyBorder="1" applyAlignment="1">
      <alignment horizontal="right" vertical="center"/>
    </xf>
    <xf numFmtId="0" fontId="0" fillId="0" borderId="0" xfId="0" applyFill="1" applyBorder="1">
      <alignment vertical="center"/>
    </xf>
    <xf numFmtId="0" fontId="0" fillId="0" borderId="0" xfId="0" applyFont="1" applyBorder="1" applyAlignment="1">
      <alignment horizontal="right" vertical="center"/>
    </xf>
    <xf numFmtId="0" fontId="12" fillId="0" borderId="32" xfId="0" applyFont="1" applyFill="1" applyBorder="1" applyAlignment="1">
      <alignment horizontal="left" vertical="center" shrinkToFit="1"/>
    </xf>
    <xf numFmtId="0" fontId="12" fillId="0" borderId="25" xfId="0" applyFont="1" applyFill="1" applyBorder="1" applyAlignment="1">
      <alignment horizontal="left" vertical="center" shrinkToFit="1"/>
    </xf>
    <xf numFmtId="0" fontId="12" fillId="0" borderId="31" xfId="0" applyFont="1" applyFill="1" applyBorder="1" applyAlignment="1">
      <alignment horizontal="left" vertical="center" shrinkToFit="1"/>
    </xf>
    <xf numFmtId="0" fontId="21" fillId="0" borderId="25" xfId="0" applyFont="1" applyBorder="1" applyAlignment="1">
      <alignment horizontal="left" vertical="center" shrinkToFit="1"/>
    </xf>
    <xf numFmtId="0" fontId="21" fillId="0" borderId="25" xfId="0" applyFont="1" applyFill="1" applyBorder="1" applyAlignment="1">
      <alignment horizontal="left" vertical="center" shrinkToFit="1"/>
    </xf>
    <xf numFmtId="0" fontId="21" fillId="0" borderId="31" xfId="0" applyFont="1" applyFill="1" applyBorder="1" applyAlignment="1">
      <alignment horizontal="left" vertical="center" shrinkToFit="1"/>
    </xf>
    <xf numFmtId="0" fontId="12" fillId="0" borderId="24" xfId="0" applyFont="1" applyFill="1" applyBorder="1" applyAlignment="1">
      <alignment horizontal="left" vertical="center" shrinkToFit="1"/>
    </xf>
    <xf numFmtId="0" fontId="12" fillId="0" borderId="34" xfId="0" applyFont="1" applyFill="1" applyBorder="1" applyAlignment="1">
      <alignment horizontal="left" vertical="center" shrinkToFit="1"/>
    </xf>
    <xf numFmtId="0" fontId="15" fillId="0" borderId="42" xfId="0" applyFont="1" applyBorder="1">
      <alignment vertical="center"/>
    </xf>
    <xf numFmtId="0" fontId="15" fillId="0" borderId="42" xfId="0" applyFont="1" applyFill="1" applyBorder="1">
      <alignment vertical="center"/>
    </xf>
    <xf numFmtId="0" fontId="15" fillId="5" borderId="41" xfId="0" applyFont="1" applyFill="1" applyBorder="1">
      <alignment vertical="center"/>
    </xf>
    <xf numFmtId="0" fontId="15" fillId="0" borderId="43" xfId="0" applyFont="1" applyBorder="1" applyAlignment="1">
      <alignment vertical="center"/>
    </xf>
    <xf numFmtId="0" fontId="0" fillId="0" borderId="28" xfId="0" applyBorder="1">
      <alignment vertical="center"/>
    </xf>
    <xf numFmtId="0" fontId="0" fillId="0" borderId="44" xfId="0" applyBorder="1">
      <alignment vertical="center"/>
    </xf>
    <xf numFmtId="0" fontId="0" fillId="0" borderId="17" xfId="0" applyBorder="1">
      <alignment vertical="center"/>
    </xf>
    <xf numFmtId="0" fontId="12" fillId="0" borderId="45" xfId="0" applyFont="1" applyFill="1" applyBorder="1" applyAlignment="1">
      <alignment horizontal="left" vertical="center" shrinkToFit="1"/>
    </xf>
    <xf numFmtId="0" fontId="1" fillId="0" borderId="29" xfId="0" applyFont="1" applyFill="1" applyBorder="1" applyAlignment="1">
      <alignment horizontal="right" vertical="center" wrapText="1"/>
    </xf>
    <xf numFmtId="0" fontId="12" fillId="0" borderId="43" xfId="0" applyFont="1" applyFill="1" applyBorder="1" applyAlignment="1">
      <alignment horizontal="left" vertical="center" shrinkToFit="1"/>
    </xf>
    <xf numFmtId="0" fontId="3" fillId="0" borderId="43" xfId="0" applyFont="1" applyFill="1" applyBorder="1" applyAlignment="1">
      <alignment horizontal="left" vertical="center" shrinkToFit="1"/>
    </xf>
    <xf numFmtId="0" fontId="12" fillId="0" borderId="1" xfId="0" applyFont="1" applyFill="1" applyBorder="1" applyAlignment="1">
      <alignment horizontal="right" vertical="center" wrapText="1"/>
    </xf>
    <xf numFmtId="0" fontId="12" fillId="0" borderId="27" xfId="0" applyFont="1" applyFill="1" applyBorder="1" applyAlignment="1">
      <alignment horizontal="right" vertical="center" wrapText="1"/>
    </xf>
    <xf numFmtId="0" fontId="15" fillId="0" borderId="1" xfId="0" applyFont="1" applyBorder="1">
      <alignment vertical="center"/>
    </xf>
    <xf numFmtId="0" fontId="12" fillId="0" borderId="26" xfId="0" applyFont="1" applyFill="1" applyBorder="1" applyAlignment="1">
      <alignment horizontal="right" vertical="center" wrapText="1"/>
    </xf>
    <xf numFmtId="0" fontId="12" fillId="0" borderId="28" xfId="0" applyFont="1" applyFill="1" applyBorder="1" applyAlignment="1">
      <alignment horizontal="right" vertical="center" wrapText="1"/>
    </xf>
    <xf numFmtId="56" fontId="0" fillId="6" borderId="0" xfId="0" applyNumberFormat="1" applyFill="1">
      <alignment vertical="center"/>
    </xf>
    <xf numFmtId="0" fontId="0" fillId="6" borderId="0" xfId="0" applyFill="1">
      <alignment vertical="center"/>
    </xf>
    <xf numFmtId="0" fontId="0" fillId="6" borderId="9" xfId="0" applyFill="1" applyBorder="1">
      <alignment vertical="center"/>
    </xf>
    <xf numFmtId="0" fontId="0" fillId="6" borderId="9" xfId="0" applyFill="1" applyBorder="1" applyAlignment="1">
      <alignment vertical="center"/>
    </xf>
    <xf numFmtId="176" fontId="0" fillId="6" borderId="0" xfId="0" applyNumberFormat="1" applyFill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4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345280</xdr:colOff>
      <xdr:row>3</xdr:row>
      <xdr:rowOff>99536</xdr:rowOff>
    </xdr:from>
    <xdr:ext cx="9354833" cy="541238"/>
    <xdr:sp macro="" textlink="">
      <xdr:nvSpPr>
        <xdr:cNvPr id="2" name="テキスト ボックス 1"/>
        <xdr:cNvSpPr txBox="1"/>
      </xdr:nvSpPr>
      <xdr:spPr>
        <a:xfrm>
          <a:off x="802480" y="613886"/>
          <a:ext cx="9354833" cy="5412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>
            <a:lnSpc>
              <a:spcPts val="1500"/>
            </a:lnSpc>
          </a:pPr>
          <a:r>
            <a:rPr kumimoji="1" lang="ja-JP" altLang="en-US" sz="1400"/>
            <a:t>　松愛会健康マイチャレンジ</a:t>
          </a:r>
          <a:r>
            <a:rPr kumimoji="1" lang="en-US" altLang="ja-JP" sz="1400"/>
            <a:t>Ⅱ</a:t>
          </a:r>
          <a:r>
            <a:rPr kumimoji="1" lang="ja-JP" altLang="en-US" sz="1400"/>
            <a:t>への取組みの一環として、</a:t>
          </a:r>
        </a:p>
        <a:p>
          <a:pPr>
            <a:lnSpc>
              <a:spcPts val="1500"/>
            </a:lnSpc>
          </a:pPr>
          <a:r>
            <a:rPr kumimoji="1" lang="ja-JP" altLang="en-US" sz="1400"/>
            <a:t>本年度は、「健康ウォーキング～阿波・土佐お遍路」を実施いたします。</a:t>
          </a:r>
        </a:p>
      </xdr:txBody>
    </xdr:sp>
    <xdr:clientData/>
  </xdr:oneCellAnchor>
  <xdr:oneCellAnchor>
    <xdr:from>
      <xdr:col>0</xdr:col>
      <xdr:colOff>340180</xdr:colOff>
      <xdr:row>6</xdr:row>
      <xdr:rowOff>107147</xdr:rowOff>
    </xdr:from>
    <xdr:ext cx="10250714" cy="2707058"/>
    <xdr:sp macro="" textlink="">
      <xdr:nvSpPr>
        <xdr:cNvPr id="3" name="テキスト ボックス 2"/>
        <xdr:cNvSpPr txBox="1"/>
      </xdr:nvSpPr>
      <xdr:spPr>
        <a:xfrm>
          <a:off x="340180" y="1135847"/>
          <a:ext cx="10250714" cy="2707058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>
            <a:lnSpc>
              <a:spcPts val="1400"/>
            </a:lnSpc>
          </a:pPr>
          <a:r>
            <a:rPr kumimoji="1" lang="ja-JP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１．期　　間　：　２０１</a:t>
          </a:r>
          <a:r>
            <a:rPr kumimoji="1" lang="ja-JP" altLang="en-US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４</a:t>
          </a:r>
          <a:r>
            <a:rPr kumimoji="1" lang="ja-JP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年７月１日～２０１４年２月２８日までの８カ月間　</a:t>
          </a:r>
          <a:endParaRPr kumimoji="1" lang="en-US" altLang="ja-JP" sz="1200">
            <a:solidFill>
              <a:schemeClr val="tx1"/>
            </a:solidFill>
            <a:latin typeface="ＭＳ ゴシック" pitchFamily="49" charset="-128"/>
            <a:ea typeface="ＭＳ ゴシック" pitchFamily="49" charset="-128"/>
            <a:cs typeface="+mn-cs"/>
          </a:endParaRPr>
        </a:p>
        <a:p>
          <a:pPr>
            <a:lnSpc>
              <a:spcPts val="1400"/>
            </a:lnSpc>
          </a:pPr>
          <a:r>
            <a:rPr kumimoji="1" lang="ja-JP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２．推進方法　：　＊</a:t>
          </a:r>
          <a:r>
            <a:rPr kumimoji="1" lang="ja-JP" altLang="en-US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６６１</a:t>
          </a:r>
          <a:r>
            <a:rPr kumimoji="1" lang="en-US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km</a:t>
          </a:r>
          <a:r>
            <a:rPr kumimoji="1" lang="ja-JP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踏破を目指し、日常の生活習慣にウォーキングを取り入れチャレンジいただきます。</a:t>
          </a:r>
          <a:endParaRPr kumimoji="1" lang="en-US" altLang="ja-JP" sz="1200">
            <a:solidFill>
              <a:schemeClr val="tx1"/>
            </a:solidFill>
            <a:latin typeface="ＭＳ ゴシック" pitchFamily="49" charset="-128"/>
            <a:ea typeface="ＭＳ ゴシック" pitchFamily="49" charset="-128"/>
            <a:cs typeface="+mn-cs"/>
          </a:endParaRPr>
        </a:p>
        <a:p>
          <a:pPr>
            <a:lnSpc>
              <a:spcPts val="1400"/>
            </a:lnSpc>
          </a:pPr>
          <a:r>
            <a:rPr kumimoji="1" lang="ja-JP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　　　　　　　　　＊ウォーキングとして取組んだ実績を</a:t>
          </a:r>
          <a:r>
            <a:rPr kumimoji="1" lang="ja-JP" altLang="en-US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「歩数・距離換算記録」</a:t>
          </a:r>
          <a:r>
            <a:rPr kumimoji="1" lang="ja-JP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シートに記載し、歩行距離を算出します。</a:t>
          </a:r>
          <a:endParaRPr lang="ja-JP" altLang="ja-JP" sz="1200">
            <a:latin typeface="ＭＳ ゴシック" pitchFamily="49" charset="-128"/>
            <a:ea typeface="ＭＳ ゴシック" pitchFamily="49" charset="-128"/>
          </a:endParaRPr>
        </a:p>
        <a:p>
          <a:pPr>
            <a:lnSpc>
              <a:spcPts val="1400"/>
            </a:lnSpc>
          </a:pPr>
          <a:r>
            <a:rPr kumimoji="1" lang="ja-JP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　　　　　　　　　　→ご自分の歩幅を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「歩数・距離換算記録」シート</a:t>
          </a:r>
          <a:r>
            <a:rPr kumimoji="1" lang="ja-JP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の“歩幅”（右上の紫色）の所に、半角で入力ください。</a:t>
          </a:r>
          <a:endParaRPr kumimoji="1" lang="en-US" altLang="ja-JP" sz="1200">
            <a:solidFill>
              <a:schemeClr val="tx1"/>
            </a:solidFill>
            <a:latin typeface="ＭＳ ゴシック" pitchFamily="49" charset="-128"/>
            <a:ea typeface="ＭＳ ゴシック" pitchFamily="49" charset="-128"/>
            <a:cs typeface="+mn-cs"/>
          </a:endParaRPr>
        </a:p>
        <a:p>
          <a:pPr>
            <a:lnSpc>
              <a:spcPts val="1500"/>
            </a:lnSpc>
          </a:pPr>
          <a:r>
            <a:rPr kumimoji="1" lang="ja-JP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　　　　　　　　　　　通常ウォーキングの歩幅の目安は次のように言われています。歩幅</a:t>
          </a:r>
          <a:r>
            <a:rPr kumimoji="1" lang="en-US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(</a:t>
          </a:r>
          <a:r>
            <a:rPr kumimoji="1" lang="ja-JP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㎝</a:t>
          </a:r>
          <a:r>
            <a:rPr kumimoji="1" lang="en-US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)</a:t>
          </a:r>
          <a:r>
            <a:rPr kumimoji="1" lang="ja-JP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＝身長</a:t>
          </a:r>
          <a:r>
            <a:rPr kumimoji="1" lang="en-US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(</a:t>
          </a:r>
          <a:r>
            <a:rPr kumimoji="1" lang="ja-JP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㎝</a:t>
          </a:r>
          <a:r>
            <a:rPr kumimoji="1" lang="en-US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)×0.37</a:t>
          </a:r>
          <a:endParaRPr lang="ja-JP" altLang="ja-JP" sz="1200">
            <a:latin typeface="ＭＳ ゴシック" pitchFamily="49" charset="-128"/>
            <a:ea typeface="ＭＳ ゴシック" pitchFamily="49" charset="-128"/>
          </a:endParaRPr>
        </a:p>
        <a:p>
          <a:pPr>
            <a:lnSpc>
              <a:spcPts val="1400"/>
            </a:lnSpc>
          </a:pPr>
          <a:r>
            <a:rPr kumimoji="1" lang="ja-JP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　　　　　　　　　　→歩行距離は自動計算するようになっています。</a:t>
          </a:r>
          <a:r>
            <a:rPr kumimoji="1" lang="ja-JP" altLang="en-US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「踏破進捗表」は自動で棒が伸びます。</a:t>
          </a:r>
          <a:r>
            <a:rPr kumimoji="1" lang="ja-JP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　　　　　　　　　　　　</a:t>
          </a:r>
          <a:endParaRPr lang="ja-JP" altLang="ja-JP" sz="1200">
            <a:latin typeface="ＭＳ ゴシック" pitchFamily="49" charset="-128"/>
            <a:ea typeface="ＭＳ ゴシック" pitchFamily="49" charset="-128"/>
          </a:endParaRPr>
        </a:p>
        <a:p>
          <a:pPr>
            <a:lnSpc>
              <a:spcPts val="1500"/>
            </a:lnSpc>
          </a:pPr>
          <a:r>
            <a:rPr kumimoji="1" lang="ja-JP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　　　　　　　　　＊尚、万歩計は各自で準備ください。</a:t>
          </a:r>
          <a:endParaRPr lang="ja-JP" altLang="ja-JP" sz="1200">
            <a:latin typeface="ＭＳ ゴシック" pitchFamily="49" charset="-128"/>
            <a:ea typeface="ＭＳ ゴシック" pitchFamily="49" charset="-128"/>
          </a:endParaRPr>
        </a:p>
        <a:p>
          <a:pPr>
            <a:lnSpc>
              <a:spcPts val="1400"/>
            </a:lnSpc>
          </a:pPr>
          <a:r>
            <a:rPr kumimoji="1" lang="ja-JP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３．達成報告　：　踏破</a:t>
          </a:r>
          <a:r>
            <a:rPr kumimoji="1" lang="ja-JP" altLang="en-US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されましたら、</a:t>
          </a:r>
          <a:r>
            <a:rPr kumimoji="1" lang="ja-JP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ご報告</a:t>
          </a:r>
          <a:r>
            <a:rPr kumimoji="1" lang="ja-JP" altLang="en-US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ください。取組み期間終了後、支部集計をして、報告いたし</a:t>
          </a:r>
          <a:r>
            <a:rPr kumimoji="1" lang="ja-JP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ます。</a:t>
          </a:r>
          <a:endParaRPr lang="ja-JP" altLang="ja-JP" sz="1200">
            <a:latin typeface="ＭＳ ゴシック" pitchFamily="49" charset="-128"/>
            <a:ea typeface="ＭＳ ゴシック" pitchFamily="49" charset="-128"/>
          </a:endParaRPr>
        </a:p>
        <a:p>
          <a:pPr>
            <a:lnSpc>
              <a:spcPts val="1500"/>
            </a:lnSpc>
          </a:pPr>
          <a:r>
            <a:rPr kumimoji="1" lang="ja-JP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　　　　　　　　　＊１日１万歩を連続して歩かれた場合、約３カ月で踏破が可能です。</a:t>
          </a:r>
          <a:endParaRPr kumimoji="1" lang="en-US" altLang="ja-JP" sz="1200">
            <a:solidFill>
              <a:schemeClr val="tx1"/>
            </a:solidFill>
            <a:latin typeface="ＭＳ ゴシック" pitchFamily="49" charset="-128"/>
            <a:ea typeface="ＭＳ ゴシック" pitchFamily="49" charset="-128"/>
            <a:cs typeface="+mn-cs"/>
          </a:endParaRPr>
        </a:p>
        <a:p>
          <a:pPr>
            <a:lnSpc>
              <a:spcPts val="1400"/>
            </a:lnSpc>
          </a:pPr>
          <a:r>
            <a:rPr kumimoji="1" lang="ja-JP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　　　　　　　　　＊最終シートの</a:t>
          </a:r>
          <a:r>
            <a:rPr kumimoji="1" lang="ja-JP" altLang="en-US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「</a:t>
          </a:r>
          <a:r>
            <a:rPr kumimoji="1" lang="ja-JP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踏破報告書</a:t>
          </a:r>
          <a:r>
            <a:rPr kumimoji="1" lang="ja-JP" altLang="en-US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」</a:t>
          </a:r>
          <a:r>
            <a:rPr kumimoji="1" lang="ja-JP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にご記入の上、濱川</a:t>
          </a:r>
          <a:r>
            <a:rPr kumimoji="1" lang="en-US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(</a:t>
          </a:r>
          <a:r>
            <a:rPr kumimoji="1" lang="ja-JP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はまかわ</a:t>
          </a:r>
          <a:r>
            <a:rPr kumimoji="1" lang="en-US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)</a:t>
          </a:r>
          <a:r>
            <a:rPr kumimoji="1" lang="ja-JP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までご返送ください。</a:t>
          </a:r>
          <a:endParaRPr kumimoji="1" lang="en-US" altLang="ja-JP" sz="1200">
            <a:solidFill>
              <a:schemeClr val="tx1"/>
            </a:solidFill>
            <a:latin typeface="ＭＳ ゴシック" pitchFamily="49" charset="-128"/>
            <a:ea typeface="ＭＳ ゴシック" pitchFamily="49" charset="-128"/>
            <a:cs typeface="+mn-cs"/>
          </a:endParaRPr>
        </a:p>
        <a:p>
          <a:pPr>
            <a:lnSpc>
              <a:spcPts val="1500"/>
            </a:lnSpc>
          </a:pPr>
          <a:r>
            <a:rPr kumimoji="1" lang="ja-JP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　　　　　　　　　　最終締切：２０１</a:t>
          </a:r>
          <a:r>
            <a:rPr kumimoji="1" lang="ja-JP" altLang="en-US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５</a:t>
          </a:r>
          <a:r>
            <a:rPr kumimoji="1" lang="ja-JP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年３月３１日</a:t>
          </a:r>
          <a:endParaRPr kumimoji="1" lang="en-US" altLang="ja-JP" sz="1200">
            <a:solidFill>
              <a:schemeClr val="tx1"/>
            </a:solidFill>
            <a:latin typeface="ＭＳ ゴシック" pitchFamily="49" charset="-128"/>
            <a:ea typeface="ＭＳ ゴシック" pitchFamily="49" charset="-128"/>
            <a:cs typeface="+mn-cs"/>
          </a:endParaRPr>
        </a:p>
        <a:p>
          <a:pPr>
            <a:lnSpc>
              <a:spcPts val="1100"/>
            </a:lnSpc>
          </a:pPr>
          <a:endParaRPr kumimoji="1" lang="ja-JP" altLang="en-US" sz="1200">
            <a:latin typeface="+mn-ea"/>
            <a:ea typeface="+mn-ea"/>
          </a:endParaRPr>
        </a:p>
      </xdr:txBody>
    </xdr:sp>
    <xdr:clientData/>
  </xdr:oneCellAnchor>
  <xdr:oneCellAnchor>
    <xdr:from>
      <xdr:col>1</xdr:col>
      <xdr:colOff>190500</xdr:colOff>
      <xdr:row>0</xdr:row>
      <xdr:rowOff>95256</xdr:rowOff>
    </xdr:from>
    <xdr:ext cx="9346406" cy="312958"/>
    <xdr:sp macro="" textlink="">
      <xdr:nvSpPr>
        <xdr:cNvPr id="4" name="テキスト ボックス 3"/>
        <xdr:cNvSpPr txBox="1"/>
      </xdr:nvSpPr>
      <xdr:spPr>
        <a:xfrm>
          <a:off x="647700" y="95256"/>
          <a:ext cx="9346406" cy="312958"/>
        </a:xfrm>
        <a:prstGeom prst="rect">
          <a:avLst/>
        </a:prstGeom>
        <a:noFill/>
        <a:ln w="12700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600" b="1">
              <a:latin typeface="HG丸ｺﾞｼｯｸM-PRO" pitchFamily="50" charset="-128"/>
              <a:ea typeface="HG丸ｺﾞｼｯｸM-PRO" pitchFamily="50" charset="-128"/>
            </a:rPr>
            <a:t>健康ウォーキング実施要領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190500</xdr:colOff>
      <xdr:row>2</xdr:row>
      <xdr:rowOff>95256</xdr:rowOff>
    </xdr:from>
    <xdr:ext cx="9346406" cy="312958"/>
    <xdr:sp macro="" textlink="">
      <xdr:nvSpPr>
        <xdr:cNvPr id="8" name="テキスト ボックス 7"/>
        <xdr:cNvSpPr txBox="1"/>
      </xdr:nvSpPr>
      <xdr:spPr>
        <a:xfrm>
          <a:off x="653143" y="95256"/>
          <a:ext cx="9346406" cy="312958"/>
        </a:xfrm>
        <a:prstGeom prst="rect">
          <a:avLst/>
        </a:prstGeom>
        <a:noFill/>
        <a:ln w="12700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400" b="1">
              <a:solidFill>
                <a:schemeClr val="tx1"/>
              </a:solidFill>
              <a:effectLst/>
              <a:latin typeface="MS UI Gothic" panose="020B0600070205080204" pitchFamily="50" charset="-128"/>
              <a:ea typeface="MS UI Gothic" panose="020B0600070205080204" pitchFamily="50" charset="-128"/>
              <a:cs typeface="+mn-cs"/>
            </a:rPr>
            <a:t>「健康ウォーキング～阿波・土佐お遍路」</a:t>
          </a:r>
          <a:r>
            <a:rPr kumimoji="1" lang="ja-JP" altLang="ja-JP" sz="1400" b="1">
              <a:solidFill>
                <a:schemeClr val="tx1"/>
              </a:solidFill>
              <a:effectLst/>
              <a:latin typeface="MS UI Gothic" panose="020B0600070205080204" pitchFamily="50" charset="-128"/>
              <a:ea typeface="MS UI Gothic" panose="020B0600070205080204" pitchFamily="50" charset="-128"/>
              <a:cs typeface="+mn-cs"/>
            </a:rPr>
            <a:t>踏破距離進捗状況</a:t>
          </a:r>
          <a:r>
            <a:rPr kumimoji="1" lang="en-US" altLang="ja-JP" sz="1400" b="1">
              <a:solidFill>
                <a:schemeClr val="tx1"/>
              </a:solidFill>
              <a:effectLst/>
              <a:latin typeface="MS UI Gothic" panose="020B0600070205080204" pitchFamily="50" charset="-128"/>
              <a:ea typeface="MS UI Gothic" panose="020B0600070205080204" pitchFamily="50" charset="-128"/>
              <a:cs typeface="+mn-cs"/>
            </a:rPr>
            <a:t> </a:t>
          </a:r>
          <a:endParaRPr kumimoji="1" lang="ja-JP" altLang="en-US" sz="1400" b="1">
            <a:latin typeface="MS UI Gothic" panose="020B0600070205080204" pitchFamily="50" charset="-128"/>
            <a:ea typeface="MS UI Gothic" panose="020B0600070205080204" pitchFamily="50" charset="-128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206375</xdr:colOff>
      <xdr:row>3</xdr:row>
      <xdr:rowOff>133350</xdr:rowOff>
    </xdr:from>
    <xdr:to>
      <xdr:col>3</xdr:col>
      <xdr:colOff>31750</xdr:colOff>
      <xdr:row>11</xdr:row>
      <xdr:rowOff>95250</xdr:rowOff>
    </xdr:to>
    <xdr:cxnSp macro="">
      <xdr:nvCxnSpPr>
        <xdr:cNvPr id="2" name="直線矢印コネクタ 1"/>
        <xdr:cNvCxnSpPr/>
      </xdr:nvCxnSpPr>
      <xdr:spPr>
        <a:xfrm>
          <a:off x="473075" y="698500"/>
          <a:ext cx="409575" cy="83185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27215</xdr:colOff>
      <xdr:row>4</xdr:row>
      <xdr:rowOff>136072</xdr:rowOff>
    </xdr:from>
    <xdr:to>
      <xdr:col>26</xdr:col>
      <xdr:colOff>0</xdr:colOff>
      <xdr:row>4</xdr:row>
      <xdr:rowOff>136072</xdr:rowOff>
    </xdr:to>
    <xdr:cxnSp macro="">
      <xdr:nvCxnSpPr>
        <xdr:cNvPr id="3" name="直線矢印コネクタ 2"/>
        <xdr:cNvCxnSpPr/>
      </xdr:nvCxnSpPr>
      <xdr:spPr>
        <a:xfrm>
          <a:off x="7542440" y="917122"/>
          <a:ext cx="972910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203200</xdr:colOff>
      <xdr:row>4</xdr:row>
      <xdr:rowOff>120650</xdr:rowOff>
    </xdr:from>
    <xdr:to>
      <xdr:col>3</xdr:col>
      <xdr:colOff>31751</xdr:colOff>
      <xdr:row>12</xdr:row>
      <xdr:rowOff>88900</xdr:rowOff>
    </xdr:to>
    <xdr:cxnSp macro="">
      <xdr:nvCxnSpPr>
        <xdr:cNvPr id="4" name="直線矢印コネクタ 3"/>
        <xdr:cNvCxnSpPr/>
      </xdr:nvCxnSpPr>
      <xdr:spPr>
        <a:xfrm>
          <a:off x="469900" y="908050"/>
          <a:ext cx="412751" cy="76835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200025</xdr:colOff>
      <xdr:row>3</xdr:row>
      <xdr:rowOff>146051</xdr:rowOff>
    </xdr:from>
    <xdr:to>
      <xdr:col>3</xdr:col>
      <xdr:colOff>6350</xdr:colOff>
      <xdr:row>3</xdr:row>
      <xdr:rowOff>152400</xdr:rowOff>
    </xdr:to>
    <xdr:cxnSp macro="">
      <xdr:nvCxnSpPr>
        <xdr:cNvPr id="11" name="直線矢印コネクタ 10"/>
        <xdr:cNvCxnSpPr/>
      </xdr:nvCxnSpPr>
      <xdr:spPr>
        <a:xfrm>
          <a:off x="466725" y="711201"/>
          <a:ext cx="390525" cy="6349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190500</xdr:colOff>
      <xdr:row>4</xdr:row>
      <xdr:rowOff>114300</xdr:rowOff>
    </xdr:from>
    <xdr:to>
      <xdr:col>4</xdr:col>
      <xdr:colOff>6350</xdr:colOff>
      <xdr:row>4</xdr:row>
      <xdr:rowOff>130177</xdr:rowOff>
    </xdr:to>
    <xdr:cxnSp macro="">
      <xdr:nvCxnSpPr>
        <xdr:cNvPr id="17" name="直線矢印コネクタ 16"/>
        <xdr:cNvCxnSpPr/>
      </xdr:nvCxnSpPr>
      <xdr:spPr>
        <a:xfrm>
          <a:off x="457200" y="901700"/>
          <a:ext cx="850900" cy="15877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hamakawa-e@ams.odn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T23"/>
  <sheetViews>
    <sheetView tabSelected="1" zoomScale="110" zoomScaleNormal="110" zoomScaleSheetLayoutView="100" workbookViewId="0"/>
  </sheetViews>
  <sheetFormatPr defaultRowHeight="13.5" x14ac:dyDescent="0.15"/>
  <cols>
    <col min="1" max="1" width="6" customWidth="1"/>
    <col min="2" max="19" width="7.875" customWidth="1"/>
    <col min="20" max="20" width="7.375" customWidth="1"/>
  </cols>
  <sheetData>
    <row r="9" ht="6.6" customHeight="1" x14ac:dyDescent="0.15"/>
    <row r="16" ht="6.6" customHeight="1" x14ac:dyDescent="0.15"/>
    <row r="22" spans="1:20" ht="24.75" customHeight="1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7.25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</sheetData>
  <phoneticPr fontId="11"/>
  <pageMargins left="0.39370078740157483" right="0" top="0.15748031496062992" bottom="0.15748031496062992" header="0.11811023622047245" footer="0.11811023622047245"/>
  <pageSetup paperSize="9" scale="95" orientation="landscape" horizontalDpi="4294967293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U122"/>
  <sheetViews>
    <sheetView zoomScaleNormal="100" zoomScaleSheetLayoutView="100" workbookViewId="0">
      <selection activeCell="B6" sqref="B6"/>
    </sheetView>
  </sheetViews>
  <sheetFormatPr defaultRowHeight="13.5" x14ac:dyDescent="0.15"/>
  <cols>
    <col min="1" max="1" width="1.875" customWidth="1"/>
    <col min="2" max="2" width="6" customWidth="1"/>
    <col min="3" max="20" width="7.875" customWidth="1"/>
    <col min="21" max="21" width="7.375" customWidth="1"/>
  </cols>
  <sheetData>
    <row r="6" spans="2:21" x14ac:dyDescent="0.15">
      <c r="B6" s="1"/>
      <c r="C6" s="1" t="s">
        <v>84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2:21" ht="15.95" customHeight="1" thickBot="1" x14ac:dyDescent="0.2">
      <c r="B7" s="65" t="s">
        <v>27</v>
      </c>
    </row>
    <row r="8" spans="2:21" ht="15.95" customHeight="1" x14ac:dyDescent="0.15">
      <c r="B8" s="118" t="s">
        <v>36</v>
      </c>
      <c r="C8" s="116" t="s">
        <v>37</v>
      </c>
      <c r="D8" s="108" t="s">
        <v>38</v>
      </c>
      <c r="E8" s="109" t="s">
        <v>39</v>
      </c>
      <c r="F8" s="109" t="s">
        <v>40</v>
      </c>
      <c r="G8" s="109" t="s">
        <v>41</v>
      </c>
      <c r="H8" s="109" t="s">
        <v>42</v>
      </c>
      <c r="I8" s="109" t="s">
        <v>43</v>
      </c>
      <c r="J8" s="109" t="s">
        <v>44</v>
      </c>
      <c r="K8" s="109" t="s">
        <v>45</v>
      </c>
      <c r="L8" s="109" t="s">
        <v>46</v>
      </c>
      <c r="M8" s="109" t="s">
        <v>47</v>
      </c>
      <c r="N8" s="109"/>
      <c r="O8" s="109"/>
      <c r="P8" s="109"/>
      <c r="Q8" s="109" t="s">
        <v>48</v>
      </c>
      <c r="R8" s="109"/>
      <c r="S8" s="109"/>
      <c r="T8" s="110" t="s">
        <v>49</v>
      </c>
    </row>
    <row r="9" spans="2:21" ht="15.95" customHeight="1" x14ac:dyDescent="0.15">
      <c r="B9" s="119" t="s">
        <v>3</v>
      </c>
      <c r="C9" s="117" t="str">
        <f>IF(歩数・距離換算記録!$AG$59&gt;=D10,"=======","")</f>
        <v/>
      </c>
      <c r="D9" s="2" t="str">
        <f>IF(歩数・距離換算記録!$AG$59&gt;=D10,"=======","")</f>
        <v/>
      </c>
      <c r="E9" s="45" t="str">
        <f>IF(歩数・距離換算記録!$AG$59&gt;=E10,"=======","")</f>
        <v/>
      </c>
      <c r="F9" s="45" t="str">
        <f>IF(歩数・距離換算記録!$AG$59&gt;=F10,"=======","")</f>
        <v/>
      </c>
      <c r="G9" s="45" t="str">
        <f>IF(歩数・距離換算記録!$AG$59&gt;=G10,"=======","")</f>
        <v/>
      </c>
      <c r="H9" s="45" t="str">
        <f>IF(歩数・距離換算記録!$AG$59&gt;=H10,"=======","")</f>
        <v/>
      </c>
      <c r="I9" s="45" t="str">
        <f>IF(歩数・距離換算記録!$AG$59&gt;=I10,"=======","")</f>
        <v/>
      </c>
      <c r="J9" s="45" t="str">
        <f>IF(歩数・距離換算記録!$AG$59&gt;=J10,"=======","")</f>
        <v/>
      </c>
      <c r="K9" s="45" t="str">
        <f>IF(歩数・距離換算記録!$AG$59&gt;=K10,"=======","")</f>
        <v/>
      </c>
      <c r="L9" s="45" t="str">
        <f>IF(歩数・距離換算記録!$AG$59&gt;=L10,"=======","")</f>
        <v/>
      </c>
      <c r="M9" s="45" t="str">
        <f>IF(歩数・距離換算記録!$AG$59&gt;=M10,"=======","")</f>
        <v/>
      </c>
      <c r="N9" s="45" t="str">
        <f>IF(歩数・距離換算記録!$AG$59&gt;=N10,"=======","")</f>
        <v/>
      </c>
      <c r="O9" s="45" t="str">
        <f>IF(歩数・距離換算記録!$AG$59&gt;=O10,"=======","")</f>
        <v/>
      </c>
      <c r="P9" s="45" t="str">
        <f>IF(歩数・距離換算記録!$AG$59&gt;=P10,"=======","")</f>
        <v/>
      </c>
      <c r="Q9" s="45" t="str">
        <f>IF(歩数・距離換算記録!$AG$59&gt;=Q10,"=======","")</f>
        <v/>
      </c>
      <c r="R9" s="45" t="str">
        <f>IF(歩数・距離換算記録!$AG$59&gt;=R10,"=======","")</f>
        <v/>
      </c>
      <c r="S9" s="47" t="str">
        <f>IF(歩数・距離換算記録!$AG$59&gt;=S10,"=======","")</f>
        <v/>
      </c>
      <c r="T9" s="46" t="str">
        <f>IF(歩数・距離換算記録!$AG$59&gt;=T10,"=======","")</f>
        <v/>
      </c>
    </row>
    <row r="10" spans="2:21" ht="15.95" customHeight="1" x14ac:dyDescent="0.15">
      <c r="B10" s="119" t="s">
        <v>2</v>
      </c>
      <c r="C10" s="117" t="s">
        <v>34</v>
      </c>
      <c r="D10" s="2">
        <v>1</v>
      </c>
      <c r="E10" s="45">
        <v>4</v>
      </c>
      <c r="F10" s="45">
        <v>11</v>
      </c>
      <c r="G10" s="45">
        <v>13</v>
      </c>
      <c r="H10" s="45">
        <v>18</v>
      </c>
      <c r="I10" s="45">
        <v>19</v>
      </c>
      <c r="J10" s="45">
        <v>23</v>
      </c>
      <c r="K10" s="45">
        <v>26</v>
      </c>
      <c r="L10" s="45">
        <v>31</v>
      </c>
      <c r="M10" s="45">
        <v>43</v>
      </c>
      <c r="N10" s="124">
        <v>54</v>
      </c>
      <c r="O10" s="124">
        <v>65</v>
      </c>
      <c r="P10" s="124">
        <v>76</v>
      </c>
      <c r="Q10" s="45">
        <v>86</v>
      </c>
      <c r="R10" s="124">
        <v>96</v>
      </c>
      <c r="S10" s="125">
        <v>106</v>
      </c>
      <c r="T10" s="46">
        <v>116</v>
      </c>
    </row>
    <row r="11" spans="2:21" ht="15.95" customHeight="1" thickBot="1" x14ac:dyDescent="0.2">
      <c r="B11" s="15"/>
      <c r="D11" s="1"/>
      <c r="E11" s="1"/>
      <c r="F11" s="1"/>
      <c r="G11" s="103"/>
      <c r="H11" s="103"/>
      <c r="I11" s="9"/>
      <c r="J11" s="12"/>
      <c r="K11" s="11"/>
      <c r="L11" s="10"/>
      <c r="M11" s="11"/>
      <c r="N11" s="11">
        <f>N10</f>
        <v>54</v>
      </c>
      <c r="O11" s="11"/>
      <c r="P11" s="11"/>
      <c r="Q11" s="11"/>
      <c r="R11" s="11">
        <f>R10</f>
        <v>96</v>
      </c>
      <c r="S11" s="11"/>
      <c r="T11" s="113"/>
    </row>
    <row r="12" spans="2:21" ht="15.95" customHeight="1" x14ac:dyDescent="0.15">
      <c r="B12" s="118" t="s">
        <v>36</v>
      </c>
      <c r="C12" s="120" t="s">
        <v>50</v>
      </c>
      <c r="D12" s="106" t="s">
        <v>51</v>
      </c>
      <c r="E12" s="106" t="s">
        <v>52</v>
      </c>
      <c r="F12" s="106" t="s">
        <v>53</v>
      </c>
      <c r="G12" s="106" t="s">
        <v>54</v>
      </c>
      <c r="H12" s="106" t="s">
        <v>55</v>
      </c>
      <c r="I12" s="106" t="s">
        <v>56</v>
      </c>
      <c r="J12" s="106" t="s">
        <v>57</v>
      </c>
      <c r="K12" s="106" t="s">
        <v>58</v>
      </c>
      <c r="L12" s="106"/>
      <c r="M12" s="106" t="s">
        <v>59</v>
      </c>
      <c r="N12" s="106"/>
      <c r="O12" s="106"/>
      <c r="P12" s="106"/>
      <c r="Q12" s="106"/>
      <c r="R12" s="106"/>
      <c r="S12" s="106" t="s">
        <v>60</v>
      </c>
      <c r="T12" s="107" t="s">
        <v>61</v>
      </c>
    </row>
    <row r="13" spans="2:21" ht="15.95" customHeight="1" x14ac:dyDescent="0.15">
      <c r="B13" s="119" t="s">
        <v>3</v>
      </c>
      <c r="C13" s="121" t="str">
        <f>IF(歩数・距離換算記録!$AG$59&gt;=C14,"=======","")</f>
        <v/>
      </c>
      <c r="D13" s="2" t="str">
        <f>IF(歩数・距離換算記録!$AG$59&gt;=D14,"=======","")</f>
        <v/>
      </c>
      <c r="E13" s="49" t="str">
        <f>IF(歩数・距離換算記録!$AG$59&gt;=E14,"=======","")</f>
        <v/>
      </c>
      <c r="F13" s="45" t="str">
        <f>IF(歩数・距離換算記録!$AG$59&gt;=F14,"=======","")</f>
        <v/>
      </c>
      <c r="G13" s="45" t="str">
        <f>IF(歩数・距離換算記録!$AG$59&gt;=G14,"=======","")</f>
        <v/>
      </c>
      <c r="H13" s="45" t="str">
        <f>IF(歩数・距離換算記録!$AG$59&gt;=H14,"=======","")</f>
        <v/>
      </c>
      <c r="I13" s="45" t="str">
        <f>IF(歩数・距離換算記録!$AG$59&gt;=I14,"=======","")</f>
        <v/>
      </c>
      <c r="J13" s="45" t="str">
        <f>IF(歩数・距離換算記録!$AG$59&gt;=J14,"=======","")</f>
        <v/>
      </c>
      <c r="K13" s="45" t="str">
        <f>IF(歩数・距離換算記録!$AG$59&gt;=K14,"=======","")</f>
        <v/>
      </c>
      <c r="L13" s="45" t="str">
        <f>IF(歩数・距離換算記録!$AG$59&gt;=L14,"=======","")</f>
        <v/>
      </c>
      <c r="M13" s="45" t="str">
        <f>IF(歩数・距離換算記録!$AG$59&gt;=M14,"=======","")</f>
        <v/>
      </c>
      <c r="N13" s="45" t="str">
        <f>IF(歩数・距離換算記録!$AG$59&gt;=N14,"=======","")</f>
        <v/>
      </c>
      <c r="O13" s="45" t="str">
        <f>IF(歩数・距離換算記録!$AG$59&gt;=O14,"=======","")</f>
        <v/>
      </c>
      <c r="P13" s="45" t="str">
        <f>IF(歩数・距離換算記録!$AG$59&gt;=P14,"=======","")</f>
        <v/>
      </c>
      <c r="Q13" s="45" t="str">
        <f>IF(歩数・距離換算記録!$AG$59&gt;=Q14,"=======","")</f>
        <v/>
      </c>
      <c r="R13" s="45" t="str">
        <f>IF(歩数・距離換算記録!$AG$59&gt;=R14,"=======","")</f>
        <v/>
      </c>
      <c r="S13" s="47" t="str">
        <f>IF(歩数・距離換算記録!$AG$59&gt;=S14,"=======","")</f>
        <v/>
      </c>
      <c r="T13" s="46" t="str">
        <f>IF(歩数・距離換算記録!$AG$59&gt;=T14,"=======","")</f>
        <v/>
      </c>
    </row>
    <row r="14" spans="2:21" ht="15.95" customHeight="1" x14ac:dyDescent="0.15">
      <c r="B14" s="119" t="s">
        <v>2</v>
      </c>
      <c r="C14" s="121">
        <v>119</v>
      </c>
      <c r="D14" s="2">
        <v>120</v>
      </c>
      <c r="E14" s="49">
        <v>122</v>
      </c>
      <c r="F14" s="45">
        <v>126</v>
      </c>
      <c r="G14" s="45">
        <v>140</v>
      </c>
      <c r="H14" s="45">
        <v>145</v>
      </c>
      <c r="I14" s="45">
        <v>159</v>
      </c>
      <c r="J14" s="45">
        <v>169</v>
      </c>
      <c r="K14" s="45">
        <v>183</v>
      </c>
      <c r="L14" s="124">
        <v>194</v>
      </c>
      <c r="M14" s="45">
        <v>206</v>
      </c>
      <c r="N14" s="124">
        <v>218</v>
      </c>
      <c r="O14" s="124">
        <v>231</v>
      </c>
      <c r="P14" s="124">
        <v>243</v>
      </c>
      <c r="Q14" s="124">
        <v>256</v>
      </c>
      <c r="R14" s="124">
        <v>268</v>
      </c>
      <c r="S14" s="47">
        <v>281</v>
      </c>
      <c r="T14" s="46">
        <v>287</v>
      </c>
    </row>
    <row r="15" spans="2:21" ht="15.95" customHeight="1" thickBot="1" x14ac:dyDescent="0.2">
      <c r="B15" s="8"/>
      <c r="C15" s="115"/>
      <c r="D15" s="98"/>
      <c r="E15" s="98"/>
      <c r="F15" s="17"/>
      <c r="G15" s="13"/>
      <c r="H15" s="17">
        <f>H14</f>
        <v>145</v>
      </c>
      <c r="I15" s="13"/>
      <c r="K15" s="13"/>
      <c r="L15" s="14">
        <f>L14</f>
        <v>194</v>
      </c>
      <c r="M15" s="14"/>
      <c r="N15" s="14"/>
      <c r="O15" s="14"/>
      <c r="P15" s="14"/>
      <c r="Q15" s="14">
        <f>Q14</f>
        <v>256</v>
      </c>
      <c r="R15" s="14"/>
      <c r="S15" s="14"/>
      <c r="T15" s="114"/>
    </row>
    <row r="16" spans="2:21" ht="15.95" customHeight="1" x14ac:dyDescent="0.15">
      <c r="B16" s="118" t="s">
        <v>36</v>
      </c>
      <c r="C16" s="122" t="s">
        <v>62</v>
      </c>
      <c r="D16" s="105"/>
      <c r="E16" s="106"/>
      <c r="F16" s="106" t="s">
        <v>63</v>
      </c>
      <c r="G16" s="106"/>
      <c r="H16" s="106"/>
      <c r="I16" s="106" t="s">
        <v>64</v>
      </c>
      <c r="J16" s="106" t="s">
        <v>65</v>
      </c>
      <c r="K16" s="106" t="s">
        <v>66</v>
      </c>
      <c r="L16" s="106" t="s">
        <v>67</v>
      </c>
      <c r="M16" s="106" t="s">
        <v>68</v>
      </c>
      <c r="N16" s="106" t="s">
        <v>69</v>
      </c>
      <c r="O16" s="106" t="s">
        <v>70</v>
      </c>
      <c r="P16" s="106" t="s">
        <v>71</v>
      </c>
      <c r="Q16" s="106"/>
      <c r="R16" s="106" t="s">
        <v>72</v>
      </c>
      <c r="S16" s="106"/>
      <c r="T16" s="107"/>
    </row>
    <row r="17" spans="2:21" ht="15.95" customHeight="1" x14ac:dyDescent="0.15">
      <c r="B17" s="119" t="s">
        <v>3</v>
      </c>
      <c r="C17" s="49" t="str">
        <f>IF(歩数・距離換算記録!$AG$59&gt;=C18,"=======","")</f>
        <v/>
      </c>
      <c r="D17" s="47" t="str">
        <f>IF(歩数・距離換算記録!$AG$59&gt;=D18,"=======","")</f>
        <v/>
      </c>
      <c r="E17" s="2" t="str">
        <f>IF(歩数・距離換算記録!$AG$59&gt;=E18,"=======","")</f>
        <v/>
      </c>
      <c r="F17" s="49" t="str">
        <f>IF(歩数・距離換算記録!$AG$59&gt;=F18,"=======","")</f>
        <v/>
      </c>
      <c r="G17" s="45" t="str">
        <f>IF(歩数・距離換算記録!$AG$59&gt;=G18,"=======","")</f>
        <v/>
      </c>
      <c r="H17" s="45" t="str">
        <f>IF(歩数・距離換算記録!$AG$59&gt;=H18,"=======","")</f>
        <v/>
      </c>
      <c r="I17" s="45" t="str">
        <f>IF(歩数・距離換算記録!$AG$59&gt;=I18,"=======","")</f>
        <v/>
      </c>
      <c r="J17" s="45" t="str">
        <f>IF(歩数・距離換算記録!$AG$59&gt;=J18,"=======","")</f>
        <v/>
      </c>
      <c r="K17" s="45" t="str">
        <f>IF(歩数・距離換算記録!$AG$59&gt;=K18,"=======","")</f>
        <v/>
      </c>
      <c r="L17" s="45" t="str">
        <f>IF(歩数・距離換算記録!$AG$59&gt;=L18,"=======","")</f>
        <v/>
      </c>
      <c r="M17" s="45" t="str">
        <f>IF(歩数・距離換算記録!$AG$59&gt;=M18,"=======","")</f>
        <v/>
      </c>
      <c r="N17" s="45" t="str">
        <f>IF(歩数・距離換算記録!$AG$59&gt;=N18,"=======","")</f>
        <v/>
      </c>
      <c r="O17" s="45" t="str">
        <f>IF(歩数・距離換算記録!$AG$59&gt;=O18,"=======","")</f>
        <v/>
      </c>
      <c r="P17" s="45" t="str">
        <f>IF(歩数・距離換算記録!$AG$59&gt;=P18,"=======","")</f>
        <v/>
      </c>
      <c r="Q17" s="45" t="str">
        <f>IF(歩数・距離換算記録!$AG$59&gt;=Q18,"=======","")</f>
        <v/>
      </c>
      <c r="R17" s="45" t="str">
        <f>IF(歩数・距離換算記録!$AG$59&gt;=R18,"=======","")</f>
        <v/>
      </c>
      <c r="S17" s="47" t="str">
        <f>IF(歩数・距離換算記録!$AG$59&gt;=S18,"=======","")</f>
        <v/>
      </c>
      <c r="T17" s="46" t="str">
        <f>IF(歩数・距離換算記録!$AG$59&gt;=T18,"=======","")</f>
        <v/>
      </c>
    </row>
    <row r="18" spans="2:21" ht="15.95" customHeight="1" x14ac:dyDescent="0.15">
      <c r="B18" s="119" t="s">
        <v>2</v>
      </c>
      <c r="C18" s="49">
        <v>292</v>
      </c>
      <c r="D18" s="125">
        <v>303</v>
      </c>
      <c r="E18" s="126">
        <v>314</v>
      </c>
      <c r="F18" s="49">
        <v>325</v>
      </c>
      <c r="G18" s="124">
        <v>337</v>
      </c>
      <c r="H18" s="124">
        <v>350</v>
      </c>
      <c r="I18" s="45">
        <v>363</v>
      </c>
      <c r="J18" s="45">
        <v>375</v>
      </c>
      <c r="K18" s="45">
        <v>376</v>
      </c>
      <c r="L18" s="45">
        <v>386</v>
      </c>
      <c r="M18" s="45">
        <v>394</v>
      </c>
      <c r="N18" s="45">
        <v>405</v>
      </c>
      <c r="O18" s="45">
        <v>413</v>
      </c>
      <c r="P18" s="45">
        <v>425</v>
      </c>
      <c r="Q18" s="124">
        <v>434</v>
      </c>
      <c r="R18" s="45">
        <v>443</v>
      </c>
      <c r="S18" s="125">
        <v>453</v>
      </c>
      <c r="T18" s="127">
        <v>463</v>
      </c>
    </row>
    <row r="19" spans="2:21" ht="15.95" customHeight="1" thickBot="1" x14ac:dyDescent="0.2">
      <c r="B19" s="8"/>
      <c r="C19" s="14"/>
      <c r="D19" s="50">
        <f>D18</f>
        <v>303</v>
      </c>
      <c r="E19" s="51"/>
      <c r="F19" s="14"/>
      <c r="G19" s="17"/>
      <c r="H19" s="13">
        <f>H18</f>
        <v>350</v>
      </c>
      <c r="J19" s="13"/>
      <c r="K19" s="14"/>
      <c r="L19" s="13"/>
      <c r="M19" s="14"/>
      <c r="N19" s="14">
        <f>N18</f>
        <v>405</v>
      </c>
      <c r="O19" s="14"/>
      <c r="P19" s="14"/>
      <c r="Q19" s="14"/>
      <c r="R19" s="14"/>
      <c r="S19" s="51">
        <f>S18</f>
        <v>453</v>
      </c>
      <c r="T19" s="52"/>
    </row>
    <row r="20" spans="2:21" ht="15.95" customHeight="1" x14ac:dyDescent="0.15">
      <c r="B20" s="118" t="s">
        <v>36</v>
      </c>
      <c r="C20" s="122"/>
      <c r="D20" s="106"/>
      <c r="E20" s="105" t="s">
        <v>73</v>
      </c>
      <c r="F20" s="106"/>
      <c r="G20" s="111"/>
      <c r="H20" s="111"/>
      <c r="I20" s="111"/>
      <c r="J20" s="111"/>
      <c r="K20" s="111"/>
      <c r="L20" s="111"/>
      <c r="M20" s="111" t="s">
        <v>74</v>
      </c>
      <c r="N20" s="111"/>
      <c r="O20" s="111"/>
      <c r="P20" s="111"/>
      <c r="Q20" s="111"/>
      <c r="R20" s="111"/>
      <c r="S20" s="106"/>
      <c r="T20" s="112" t="s">
        <v>75</v>
      </c>
    </row>
    <row r="21" spans="2:21" ht="15.95" customHeight="1" x14ac:dyDescent="0.15">
      <c r="B21" s="119" t="s">
        <v>3</v>
      </c>
      <c r="C21" s="49" t="str">
        <f>IF(歩数・距離換算記録!$AG$59&gt;=C22,"=======","")</f>
        <v/>
      </c>
      <c r="D21" s="45" t="str">
        <f>IF(歩数・距離換算記録!$AG$59&gt;=D22,"=======","")</f>
        <v/>
      </c>
      <c r="E21" s="47" t="str">
        <f>IF(歩数・距離換算記録!$AG$59&gt;=E22,"=======","")</f>
        <v/>
      </c>
      <c r="F21" s="2" t="str">
        <f>IF(歩数・距離換算記録!$AG$59&gt;=F22,"=======","")</f>
        <v/>
      </c>
      <c r="G21" s="49" t="str">
        <f>IF(歩数・距離換算記録!$AG$59&gt;=G22,"=======","")</f>
        <v/>
      </c>
      <c r="H21" s="45" t="str">
        <f>IF(歩数・距離換算記録!$AG$59&gt;=H22,"=======","")</f>
        <v/>
      </c>
      <c r="I21" s="45" t="str">
        <f>IF(歩数・距離換算記録!$AG$59&gt;=I22,"=======","")</f>
        <v/>
      </c>
      <c r="J21" s="45" t="str">
        <f>IF(歩数・距離換算記録!$AG$59&gt;=J22,"=======","")</f>
        <v/>
      </c>
      <c r="K21" s="45" t="str">
        <f>IF(歩数・距離換算記録!$AG$59&gt;=K22,"=======","")</f>
        <v/>
      </c>
      <c r="L21" s="45" t="str">
        <f>IF(歩数・距離換算記録!$AG$59&gt;=L22,"=======","")</f>
        <v/>
      </c>
      <c r="M21" s="45" t="str">
        <f>IF(歩数・距離換算記録!$AG$59&gt;=M22,"=======","")</f>
        <v/>
      </c>
      <c r="N21" s="45" t="str">
        <f>IF(歩数・距離換算記録!$AG$59&gt;=N22,"=======","")</f>
        <v/>
      </c>
      <c r="O21" s="45" t="str">
        <f>IF(歩数・距離換算記録!$AG$59&gt;=O22,"=======","")</f>
        <v/>
      </c>
      <c r="P21" s="45" t="str">
        <f>IF(歩数・距離換算記録!$AG$59&gt;=P22,"=======","")</f>
        <v/>
      </c>
      <c r="Q21" s="45" t="str">
        <f>IF(歩数・距離換算記録!$AG$59&gt;=Q22,"=======","")</f>
        <v/>
      </c>
      <c r="R21" s="45" t="str">
        <f>IF(歩数・距離換算記録!$AG$59&gt;=R22,"=======","")</f>
        <v/>
      </c>
      <c r="S21" s="47" t="str">
        <f>IF(歩数・距離換算記録!$AG$59&gt;=S22,"=======","")</f>
        <v/>
      </c>
      <c r="T21" s="46" t="str">
        <f>IF(歩数・距離換算記録!$AG$59&gt;=T22,"=======","")</f>
        <v/>
      </c>
    </row>
    <row r="22" spans="2:21" ht="15.95" customHeight="1" x14ac:dyDescent="0.15">
      <c r="B22" s="119" t="s">
        <v>2</v>
      </c>
      <c r="C22" s="128">
        <v>473</v>
      </c>
      <c r="D22" s="124">
        <v>483</v>
      </c>
      <c r="E22" s="47">
        <v>493</v>
      </c>
      <c r="F22" s="126">
        <v>505</v>
      </c>
      <c r="G22" s="128">
        <v>517</v>
      </c>
      <c r="H22" s="124">
        <v>528</v>
      </c>
      <c r="I22" s="124">
        <v>540</v>
      </c>
      <c r="J22" s="124">
        <v>552</v>
      </c>
      <c r="K22" s="124">
        <v>564</v>
      </c>
      <c r="L22" s="124">
        <v>575</v>
      </c>
      <c r="M22" s="45">
        <v>587</v>
      </c>
      <c r="N22" s="124">
        <v>598</v>
      </c>
      <c r="O22" s="124">
        <v>608</v>
      </c>
      <c r="P22" s="124">
        <v>619</v>
      </c>
      <c r="Q22" s="124">
        <v>629</v>
      </c>
      <c r="R22" s="124">
        <v>640</v>
      </c>
      <c r="S22" s="125">
        <v>651</v>
      </c>
      <c r="T22" s="48">
        <v>661</v>
      </c>
      <c r="U22" s="1"/>
    </row>
    <row r="23" spans="2:21" ht="15.95" customHeight="1" thickBot="1" x14ac:dyDescent="0.2">
      <c r="B23" s="97"/>
      <c r="C23" s="98"/>
      <c r="D23" s="98"/>
      <c r="E23" s="98"/>
      <c r="F23" s="98">
        <f>F22</f>
        <v>505</v>
      </c>
      <c r="G23" s="98"/>
      <c r="H23" s="99"/>
      <c r="I23" s="98"/>
      <c r="J23" s="98">
        <f>J22</f>
        <v>552</v>
      </c>
      <c r="K23" s="100"/>
      <c r="L23" s="98"/>
      <c r="M23" s="98"/>
      <c r="N23" s="98">
        <f>N22</f>
        <v>598</v>
      </c>
      <c r="O23" s="98"/>
      <c r="P23" s="98"/>
      <c r="Q23" s="98"/>
      <c r="R23" s="101"/>
      <c r="S23" s="101">
        <f>S22</f>
        <v>651</v>
      </c>
      <c r="T23" s="113" t="s">
        <v>79</v>
      </c>
    </row>
    <row r="24" spans="2:21" ht="15.95" customHeight="1" x14ac:dyDescent="0.15"/>
    <row r="25" spans="2:21" ht="15.95" customHeight="1" thickBot="1" x14ac:dyDescent="0.2">
      <c r="B25" s="65" t="s">
        <v>28</v>
      </c>
    </row>
    <row r="26" spans="2:21" ht="15.95" customHeight="1" x14ac:dyDescent="0.15">
      <c r="B26" s="118" t="s">
        <v>36</v>
      </c>
      <c r="C26" s="116" t="s">
        <v>37</v>
      </c>
      <c r="D26" s="108" t="s">
        <v>38</v>
      </c>
      <c r="E26" s="109" t="s">
        <v>39</v>
      </c>
      <c r="F26" s="109" t="s">
        <v>40</v>
      </c>
      <c r="G26" s="109" t="s">
        <v>41</v>
      </c>
      <c r="H26" s="109" t="s">
        <v>42</v>
      </c>
      <c r="I26" s="109" t="s">
        <v>43</v>
      </c>
      <c r="J26" s="109" t="s">
        <v>44</v>
      </c>
      <c r="K26" s="109" t="s">
        <v>45</v>
      </c>
      <c r="L26" s="109" t="s">
        <v>46</v>
      </c>
      <c r="M26" s="109" t="s">
        <v>47</v>
      </c>
      <c r="N26" s="109"/>
      <c r="O26" s="109"/>
      <c r="P26" s="109"/>
      <c r="Q26" s="109" t="s">
        <v>48</v>
      </c>
      <c r="R26" s="109"/>
      <c r="S26" s="109"/>
      <c r="T26" s="110" t="s">
        <v>49</v>
      </c>
    </row>
    <row r="27" spans="2:21" ht="15.95" customHeight="1" x14ac:dyDescent="0.15">
      <c r="B27" s="119" t="s">
        <v>3</v>
      </c>
      <c r="C27" s="117" t="str">
        <f>IF(歩数・距離換算記録!$AG$59&gt;=D28+661,"=======","")</f>
        <v/>
      </c>
      <c r="D27" s="2" t="str">
        <f>IF(歩数・距離換算記録!$AG$59&gt;=D28+661,"=======","")</f>
        <v/>
      </c>
      <c r="E27" s="45" t="str">
        <f>IF(歩数・距離換算記録!$AG$59&gt;=E28+661,"=======","")</f>
        <v/>
      </c>
      <c r="F27" s="45" t="str">
        <f>IF(歩数・距離換算記録!$AG$59&gt;=F28+661,"=======","")</f>
        <v/>
      </c>
      <c r="G27" s="45" t="str">
        <f>IF(歩数・距離換算記録!$AG$59&gt;=G28+661,"=======","")</f>
        <v/>
      </c>
      <c r="H27" s="45" t="str">
        <f>IF(歩数・距離換算記録!$AG$59&gt;=H28+661,"=======","")</f>
        <v/>
      </c>
      <c r="I27" s="45" t="str">
        <f>IF(歩数・距離換算記録!$AG$59&gt;=I28+661,"=======","")</f>
        <v/>
      </c>
      <c r="J27" s="45" t="str">
        <f>IF(歩数・距離換算記録!$AG$59&gt;=J28+661,"=======","")</f>
        <v/>
      </c>
      <c r="K27" s="45" t="str">
        <f>IF(歩数・距離換算記録!$AG$59&gt;=K28+661,"=======","")</f>
        <v/>
      </c>
      <c r="L27" s="45" t="str">
        <f>IF(歩数・距離換算記録!$AG$59&gt;=L28+661,"=======","")</f>
        <v/>
      </c>
      <c r="M27" s="45" t="str">
        <f>IF(歩数・距離換算記録!$AG$59&gt;=M28+661,"=======","")</f>
        <v/>
      </c>
      <c r="N27" s="45" t="str">
        <f>IF(歩数・距離換算記録!$AG$59&gt;=N28+661,"=======","")</f>
        <v/>
      </c>
      <c r="O27" s="45" t="str">
        <f>IF(歩数・距離換算記録!$AG$59&gt;=O28+661,"=======","")</f>
        <v/>
      </c>
      <c r="P27" s="45" t="str">
        <f>IF(歩数・距離換算記録!$AG$59&gt;=P28+661,"=======","")</f>
        <v/>
      </c>
      <c r="Q27" s="45" t="str">
        <f>IF(歩数・距離換算記録!$AG$59&gt;=Q28+661,"=======","")</f>
        <v/>
      </c>
      <c r="R27" s="45" t="str">
        <f>IF(歩数・距離換算記録!$AG$59&gt;=R28+661,"=======","")</f>
        <v/>
      </c>
      <c r="S27" s="47" t="str">
        <f>IF(歩数・距離換算記録!$AG$59&gt;=S28+661,"=======","")</f>
        <v/>
      </c>
      <c r="T27" s="46" t="str">
        <f>IF(歩数・距離換算記録!$AG$59&gt;=T28+661,"=======","")</f>
        <v/>
      </c>
    </row>
    <row r="28" spans="2:21" ht="15.95" customHeight="1" x14ac:dyDescent="0.15">
      <c r="B28" s="119" t="s">
        <v>2</v>
      </c>
      <c r="C28" s="117" t="s">
        <v>80</v>
      </c>
      <c r="D28" s="2">
        <v>1</v>
      </c>
      <c r="E28" s="45">
        <v>4</v>
      </c>
      <c r="F28" s="45">
        <v>11</v>
      </c>
      <c r="G28" s="45">
        <v>13</v>
      </c>
      <c r="H28" s="45">
        <v>18</v>
      </c>
      <c r="I28" s="45">
        <v>19</v>
      </c>
      <c r="J28" s="45">
        <v>23</v>
      </c>
      <c r="K28" s="45">
        <v>26</v>
      </c>
      <c r="L28" s="45">
        <v>31</v>
      </c>
      <c r="M28" s="45">
        <v>43</v>
      </c>
      <c r="N28" s="124">
        <v>54</v>
      </c>
      <c r="O28" s="124">
        <v>65</v>
      </c>
      <c r="P28" s="124">
        <v>76</v>
      </c>
      <c r="Q28" s="45">
        <v>86</v>
      </c>
      <c r="R28" s="124">
        <v>96</v>
      </c>
      <c r="S28" s="125">
        <v>106</v>
      </c>
      <c r="T28" s="46">
        <v>116</v>
      </c>
    </row>
    <row r="29" spans="2:21" ht="15.95" customHeight="1" thickBot="1" x14ac:dyDescent="0.2">
      <c r="B29" s="15"/>
      <c r="C29">
        <v>661</v>
      </c>
      <c r="D29" s="1"/>
      <c r="E29" s="1"/>
      <c r="F29" s="1"/>
      <c r="G29" s="103"/>
      <c r="H29" s="103"/>
      <c r="I29" s="9"/>
      <c r="J29" s="12"/>
      <c r="K29" s="14"/>
      <c r="L29" s="13"/>
      <c r="M29" s="14">
        <f>661+M28</f>
        <v>704</v>
      </c>
      <c r="N29" s="14"/>
      <c r="O29" s="14"/>
      <c r="P29" s="14"/>
      <c r="Q29" s="14">
        <f>661+Q28</f>
        <v>747</v>
      </c>
      <c r="R29" s="14"/>
      <c r="S29" s="14"/>
      <c r="T29" s="113"/>
    </row>
    <row r="30" spans="2:21" ht="15.95" customHeight="1" x14ac:dyDescent="0.15">
      <c r="B30" s="118" t="s">
        <v>36</v>
      </c>
      <c r="C30" s="120" t="s">
        <v>50</v>
      </c>
      <c r="D30" s="106" t="s">
        <v>51</v>
      </c>
      <c r="E30" s="106" t="s">
        <v>52</v>
      </c>
      <c r="F30" s="106" t="s">
        <v>53</v>
      </c>
      <c r="G30" s="106" t="s">
        <v>54</v>
      </c>
      <c r="H30" s="106" t="s">
        <v>55</v>
      </c>
      <c r="I30" s="106" t="s">
        <v>56</v>
      </c>
      <c r="J30" s="106" t="s">
        <v>57</v>
      </c>
      <c r="K30" s="106" t="s">
        <v>58</v>
      </c>
      <c r="L30" s="106"/>
      <c r="M30" s="106" t="s">
        <v>59</v>
      </c>
      <c r="N30" s="106"/>
      <c r="O30" s="106"/>
      <c r="P30" s="106"/>
      <c r="Q30" s="106"/>
      <c r="R30" s="106"/>
      <c r="S30" s="106" t="s">
        <v>60</v>
      </c>
      <c r="T30" s="54" t="s">
        <v>63</v>
      </c>
    </row>
    <row r="31" spans="2:21" ht="15.95" customHeight="1" x14ac:dyDescent="0.15">
      <c r="B31" s="119" t="s">
        <v>3</v>
      </c>
      <c r="C31" s="121" t="str">
        <f>IF(歩数・距離換算記録!$AG$59&gt;=C32+661,"=======","")</f>
        <v/>
      </c>
      <c r="D31" s="2" t="str">
        <f>IF(歩数・距離換算記録!$AG$59&gt;=D32+661,"=======","")</f>
        <v/>
      </c>
      <c r="E31" s="49" t="str">
        <f>IF(歩数・距離換算記録!$AG$59&gt;=E32+661,"=======","")</f>
        <v/>
      </c>
      <c r="F31" s="45" t="str">
        <f>IF(歩数・距離換算記録!$AG$59&gt;=F32+661,"=======","")</f>
        <v/>
      </c>
      <c r="G31" s="45" t="str">
        <f>IF(歩数・距離換算記録!$AG$59&gt;=G32+661,"=======","")</f>
        <v/>
      </c>
      <c r="H31" s="45" t="str">
        <f>IF(歩数・距離換算記録!$AG$59&gt;=H32+661,"=======","")</f>
        <v/>
      </c>
      <c r="I31" s="45" t="str">
        <f>IF(歩数・距離換算記録!$AG$59&gt;=I32+661,"=======","")</f>
        <v/>
      </c>
      <c r="J31" s="45" t="str">
        <f>IF(歩数・距離換算記録!$AG$59&gt;=J32+661,"=======","")</f>
        <v/>
      </c>
      <c r="K31" s="45" t="str">
        <f>IF(歩数・距離換算記録!$AG$59&gt;=K32+661,"=======","")</f>
        <v/>
      </c>
      <c r="L31" s="45" t="str">
        <f>IF(歩数・距離換算記録!$AG$59&gt;=L32+661,"=======","")</f>
        <v/>
      </c>
      <c r="M31" s="45" t="str">
        <f>IF(歩数・距離換算記録!$AG$59&gt;=M32+661,"=======","")</f>
        <v/>
      </c>
      <c r="N31" s="45" t="str">
        <f>IF(歩数・距離換算記録!$AG$59&gt;=N32+661,"=======","")</f>
        <v/>
      </c>
      <c r="O31" s="45" t="str">
        <f>IF(歩数・距離換算記録!$AG$59&gt;=O32+661,"=======","")</f>
        <v/>
      </c>
      <c r="P31" s="45" t="str">
        <f>IF(歩数・距離換算記録!$AG$59&gt;=P32+661,"=======","")</f>
        <v/>
      </c>
      <c r="Q31" s="45" t="str">
        <f>IF(歩数・距離換算記録!$AG$59&gt;=Q32+661,"=======","")</f>
        <v/>
      </c>
      <c r="R31" s="45" t="str">
        <f>IF(歩数・距離換算記録!$AG$59&gt;=R32+661,"=======","")</f>
        <v/>
      </c>
      <c r="S31" s="47" t="str">
        <f>IF(歩数・距離換算記録!$AG$59&gt;=S32+661,"=======","")</f>
        <v/>
      </c>
      <c r="T31" s="46" t="str">
        <f>IF(歩数・距離換算記録!$AG$59&gt;=T32+661,"=======","")</f>
        <v/>
      </c>
    </row>
    <row r="32" spans="2:21" ht="15.95" customHeight="1" x14ac:dyDescent="0.15">
      <c r="B32" s="119" t="s">
        <v>2</v>
      </c>
      <c r="C32" s="121">
        <v>119</v>
      </c>
      <c r="D32" s="2">
        <v>120</v>
      </c>
      <c r="E32" s="49">
        <v>122</v>
      </c>
      <c r="F32" s="45">
        <v>126</v>
      </c>
      <c r="G32" s="45">
        <v>140</v>
      </c>
      <c r="H32" s="45">
        <v>145</v>
      </c>
      <c r="I32" s="45">
        <v>159</v>
      </c>
      <c r="J32" s="45">
        <v>169</v>
      </c>
      <c r="K32" s="45">
        <v>183</v>
      </c>
      <c r="L32" s="124">
        <v>194</v>
      </c>
      <c r="M32" s="45">
        <v>206</v>
      </c>
      <c r="N32" s="124">
        <v>218</v>
      </c>
      <c r="O32" s="124">
        <v>231</v>
      </c>
      <c r="P32" s="124">
        <v>243</v>
      </c>
      <c r="Q32" s="124">
        <v>256</v>
      </c>
      <c r="R32" s="124">
        <v>268</v>
      </c>
      <c r="S32" s="47">
        <v>281</v>
      </c>
      <c r="T32" s="46">
        <v>287</v>
      </c>
    </row>
    <row r="33" spans="2:20" ht="15.95" customHeight="1" thickBot="1" x14ac:dyDescent="0.2">
      <c r="B33" s="8"/>
      <c r="C33" s="115"/>
      <c r="D33" s="98"/>
      <c r="E33" s="98"/>
      <c r="F33" s="17"/>
      <c r="G33" s="13">
        <f>661+G32</f>
        <v>801</v>
      </c>
      <c r="H33" s="17"/>
      <c r="I33" s="13"/>
      <c r="K33" s="13">
        <f>661+K32</f>
        <v>844</v>
      </c>
      <c r="L33" s="14"/>
      <c r="M33" s="14"/>
      <c r="N33" s="14"/>
      <c r="O33" s="14"/>
      <c r="P33" s="14">
        <f>661+P32</f>
        <v>904</v>
      </c>
      <c r="Q33" s="14"/>
      <c r="R33" s="14"/>
      <c r="S33" s="14"/>
      <c r="T33" s="114"/>
    </row>
    <row r="34" spans="2:20" ht="15.95" customHeight="1" x14ac:dyDescent="0.15">
      <c r="B34" s="118" t="s">
        <v>36</v>
      </c>
      <c r="C34" s="122" t="s">
        <v>62</v>
      </c>
      <c r="D34" s="105"/>
      <c r="E34" s="106"/>
      <c r="F34" s="106" t="s">
        <v>63</v>
      </c>
      <c r="G34" s="106"/>
      <c r="H34" s="106"/>
      <c r="I34" s="106" t="s">
        <v>64</v>
      </c>
      <c r="J34" s="106" t="s">
        <v>65</v>
      </c>
      <c r="K34" s="106" t="s">
        <v>66</v>
      </c>
      <c r="L34" s="106" t="s">
        <v>67</v>
      </c>
      <c r="M34" s="106" t="s">
        <v>68</v>
      </c>
      <c r="N34" s="106" t="s">
        <v>69</v>
      </c>
      <c r="O34" s="106" t="s">
        <v>70</v>
      </c>
      <c r="P34" s="106" t="s">
        <v>71</v>
      </c>
      <c r="Q34" s="106"/>
      <c r="R34" s="106" t="s">
        <v>72</v>
      </c>
      <c r="S34" s="106"/>
      <c r="T34" s="107"/>
    </row>
    <row r="35" spans="2:20" ht="15.95" customHeight="1" x14ac:dyDescent="0.15">
      <c r="B35" s="119" t="s">
        <v>3</v>
      </c>
      <c r="C35" s="49" t="str">
        <f>IF(歩数・距離換算記録!$AG$59&gt;=C36+661,"=======","")</f>
        <v/>
      </c>
      <c r="D35" s="47" t="str">
        <f>IF(歩数・距離換算記録!$AG$59&gt;=D36+661,"=======","")</f>
        <v/>
      </c>
      <c r="E35" s="2" t="str">
        <f>IF(歩数・距離換算記録!$AG$59&gt;=E36+661,"=======","")</f>
        <v/>
      </c>
      <c r="F35" s="49" t="str">
        <f>IF(歩数・距離換算記録!$AG$59&gt;=F36+661,"=======","")</f>
        <v/>
      </c>
      <c r="G35" s="45" t="str">
        <f>IF(歩数・距離換算記録!$AG$59&gt;=G36+661,"=======","")</f>
        <v/>
      </c>
      <c r="H35" s="45" t="str">
        <f>IF(歩数・距離換算記録!$AG$59&gt;=H36+661,"=======","")</f>
        <v/>
      </c>
      <c r="I35" s="45" t="str">
        <f>IF(歩数・距離換算記録!$AG$59&gt;=I36+661,"=======","")</f>
        <v/>
      </c>
      <c r="J35" s="45" t="str">
        <f>IF(歩数・距離換算記録!$AG$59&gt;=J36+661,"=======","")</f>
        <v/>
      </c>
      <c r="K35" s="45" t="str">
        <f>IF(歩数・距離換算記録!$AG$59&gt;=K36+661,"=======","")</f>
        <v/>
      </c>
      <c r="L35" s="45" t="str">
        <f>IF(歩数・距離換算記録!$AG$59&gt;=L36+661,"=======","")</f>
        <v/>
      </c>
      <c r="M35" s="45" t="str">
        <f>IF(歩数・距離換算記録!$AG$59&gt;=M36+661,"=======","")</f>
        <v/>
      </c>
      <c r="N35" s="45" t="str">
        <f>IF(歩数・距離換算記録!$AG$59&gt;=N36+661,"=======","")</f>
        <v/>
      </c>
      <c r="O35" s="45" t="str">
        <f>IF(歩数・距離換算記録!$AG$59&gt;=O36+661,"=======","")</f>
        <v/>
      </c>
      <c r="P35" s="45" t="str">
        <f>IF(歩数・距離換算記録!$AG$59&gt;=P36+661,"=======","")</f>
        <v/>
      </c>
      <c r="Q35" s="45" t="str">
        <f>IF(歩数・距離換算記録!$AG$59&gt;=Q36+661,"=======","")</f>
        <v/>
      </c>
      <c r="R35" s="45" t="str">
        <f>IF(歩数・距離換算記録!$AG$59&gt;=R36+661,"=======","")</f>
        <v/>
      </c>
      <c r="S35" s="47" t="str">
        <f>IF(歩数・距離換算記録!$AG$59&gt;=S36+661,"=======","")</f>
        <v/>
      </c>
      <c r="T35" s="46" t="str">
        <f>IF(歩数・距離換算記録!$AG$59&gt;=T36+661,"=======","")</f>
        <v/>
      </c>
    </row>
    <row r="36" spans="2:20" ht="15.95" customHeight="1" x14ac:dyDescent="0.15">
      <c r="B36" s="119" t="s">
        <v>2</v>
      </c>
      <c r="C36" s="49">
        <v>292</v>
      </c>
      <c r="D36" s="125">
        <v>303</v>
      </c>
      <c r="E36" s="126">
        <v>314</v>
      </c>
      <c r="F36" s="49">
        <v>325</v>
      </c>
      <c r="G36" s="124">
        <v>337</v>
      </c>
      <c r="H36" s="124">
        <v>350</v>
      </c>
      <c r="I36" s="45">
        <v>363</v>
      </c>
      <c r="J36" s="45">
        <v>375</v>
      </c>
      <c r="K36" s="45">
        <v>376</v>
      </c>
      <c r="L36" s="45">
        <v>386</v>
      </c>
      <c r="M36" s="45">
        <v>394</v>
      </c>
      <c r="N36" s="45">
        <v>405</v>
      </c>
      <c r="O36" s="45">
        <v>413</v>
      </c>
      <c r="P36" s="45">
        <v>425</v>
      </c>
      <c r="Q36" s="124">
        <v>434</v>
      </c>
      <c r="R36" s="45">
        <v>443</v>
      </c>
      <c r="S36" s="125">
        <v>453</v>
      </c>
      <c r="T36" s="127">
        <v>463</v>
      </c>
    </row>
    <row r="37" spans="2:20" ht="15.95" customHeight="1" thickBot="1" x14ac:dyDescent="0.2">
      <c r="B37" s="8"/>
      <c r="C37" s="14">
        <f>661+C36</f>
        <v>953</v>
      </c>
      <c r="D37" s="50"/>
      <c r="E37" s="51"/>
      <c r="F37" s="14"/>
      <c r="G37" s="17">
        <f>661+G36</f>
        <v>998</v>
      </c>
      <c r="H37" s="13"/>
      <c r="I37" s="17"/>
      <c r="J37" s="13"/>
      <c r="K37" s="14"/>
      <c r="L37" s="13">
        <f>661+L36</f>
        <v>1047</v>
      </c>
      <c r="M37" s="14"/>
      <c r="N37" s="14"/>
      <c r="O37" s="14"/>
      <c r="P37" s="14"/>
      <c r="Q37" s="14"/>
      <c r="R37" s="14">
        <f>661+R36</f>
        <v>1104</v>
      </c>
      <c r="S37" s="51"/>
      <c r="T37" s="52"/>
    </row>
    <row r="38" spans="2:20" ht="15.95" customHeight="1" x14ac:dyDescent="0.15">
      <c r="B38" s="118" t="s">
        <v>36</v>
      </c>
      <c r="C38" s="122"/>
      <c r="D38" s="106"/>
      <c r="E38" s="105" t="s">
        <v>73</v>
      </c>
      <c r="F38" s="106"/>
      <c r="G38" s="111"/>
      <c r="H38" s="111"/>
      <c r="I38" s="111"/>
      <c r="J38" s="111"/>
      <c r="K38" s="111"/>
      <c r="L38" s="111"/>
      <c r="M38" s="111" t="s">
        <v>74</v>
      </c>
      <c r="N38" s="111"/>
      <c r="O38" s="111"/>
      <c r="P38" s="111"/>
      <c r="Q38" s="111"/>
      <c r="R38" s="111"/>
      <c r="S38" s="106"/>
      <c r="T38" s="112" t="s">
        <v>75</v>
      </c>
    </row>
    <row r="39" spans="2:20" ht="15.95" customHeight="1" x14ac:dyDescent="0.15">
      <c r="B39" s="119" t="s">
        <v>3</v>
      </c>
      <c r="C39" s="49" t="str">
        <f>IF(歩数・距離換算記録!$AG$59&gt;=C40+661,"=======","")</f>
        <v/>
      </c>
      <c r="D39" s="45" t="str">
        <f>IF(歩数・距離換算記録!$AG$59&gt;=D40+661,"=======","")</f>
        <v/>
      </c>
      <c r="E39" s="47" t="str">
        <f>IF(歩数・距離換算記録!$AG$59&gt;=E40+661,"=======","")</f>
        <v/>
      </c>
      <c r="F39" s="2" t="str">
        <f>IF(歩数・距離換算記録!$AG$59&gt;=F40+661,"=======","")</f>
        <v/>
      </c>
      <c r="G39" s="49" t="str">
        <f>IF(歩数・距離換算記録!$AG$59&gt;=G40+661,"=======","")</f>
        <v/>
      </c>
      <c r="H39" s="45" t="str">
        <f>IF(歩数・距離換算記録!$AG$59&gt;=H40+661,"=======","")</f>
        <v/>
      </c>
      <c r="I39" s="45" t="str">
        <f>IF(歩数・距離換算記録!$AG$59&gt;=I40+661,"=======","")</f>
        <v/>
      </c>
      <c r="J39" s="45" t="str">
        <f>IF(歩数・距離換算記録!$AG$59&gt;=J40+661,"=======","")</f>
        <v/>
      </c>
      <c r="K39" s="45" t="str">
        <f>IF(歩数・距離換算記録!$AG$59&gt;=K40+661,"=======","")</f>
        <v/>
      </c>
      <c r="L39" s="45" t="str">
        <f>IF(歩数・距離換算記録!$AG$59&gt;=L40+661,"=======","")</f>
        <v/>
      </c>
      <c r="M39" s="45" t="str">
        <f>IF(歩数・距離換算記録!$AG$59&gt;=M40+661,"=======","")</f>
        <v/>
      </c>
      <c r="N39" s="45" t="str">
        <f>IF(歩数・距離換算記録!$AG$59&gt;=N40+661,"=======","")</f>
        <v/>
      </c>
      <c r="O39" s="45" t="str">
        <f>IF(歩数・距離換算記録!$AG$59&gt;=O40+661,"=======","")</f>
        <v/>
      </c>
      <c r="P39" s="45" t="str">
        <f>IF(歩数・距離換算記録!$AG$59&gt;=P40+661,"=======","")</f>
        <v/>
      </c>
      <c r="Q39" s="45" t="str">
        <f>IF(歩数・距離換算記録!$AG$59&gt;=Q40+661,"=======","")</f>
        <v/>
      </c>
      <c r="R39" s="45" t="str">
        <f>IF(歩数・距離換算記録!$AG$59&gt;=R40+661,"=======","")</f>
        <v/>
      </c>
      <c r="S39" s="47" t="str">
        <f>IF(歩数・距離換算記録!$AG$59&gt;=S40+661,"=======","")</f>
        <v/>
      </c>
      <c r="T39" s="46" t="str">
        <f>IF(歩数・距離換算記録!$AG$59&gt;=T40+661,"=======","")</f>
        <v/>
      </c>
    </row>
    <row r="40" spans="2:20" ht="15.95" customHeight="1" x14ac:dyDescent="0.15">
      <c r="B40" s="119" t="s">
        <v>2</v>
      </c>
      <c r="C40" s="128">
        <v>473</v>
      </c>
      <c r="D40" s="124">
        <v>483</v>
      </c>
      <c r="E40" s="47">
        <v>493</v>
      </c>
      <c r="F40" s="126">
        <v>505</v>
      </c>
      <c r="G40" s="128">
        <v>517</v>
      </c>
      <c r="H40" s="124">
        <v>528</v>
      </c>
      <c r="I40" s="124">
        <v>540</v>
      </c>
      <c r="J40" s="124">
        <v>552</v>
      </c>
      <c r="K40" s="124">
        <v>564</v>
      </c>
      <c r="L40" s="124">
        <v>575</v>
      </c>
      <c r="M40" s="45">
        <v>587</v>
      </c>
      <c r="N40" s="124">
        <v>598</v>
      </c>
      <c r="O40" s="124">
        <v>608</v>
      </c>
      <c r="P40" s="124">
        <v>619</v>
      </c>
      <c r="Q40" s="124">
        <v>629</v>
      </c>
      <c r="R40" s="124">
        <v>640</v>
      </c>
      <c r="S40" s="125">
        <v>651</v>
      </c>
      <c r="T40" s="48">
        <v>661</v>
      </c>
    </row>
    <row r="41" spans="2:20" ht="15.95" customHeight="1" thickBot="1" x14ac:dyDescent="0.2">
      <c r="B41" s="97"/>
      <c r="C41" s="98"/>
      <c r="D41" s="98"/>
      <c r="E41" s="98">
        <f>661+E40</f>
        <v>1154</v>
      </c>
      <c r="F41" s="98"/>
      <c r="G41" s="98"/>
      <c r="H41" s="99"/>
      <c r="I41" s="98">
        <f>661+I40</f>
        <v>1201</v>
      </c>
      <c r="J41" s="98"/>
      <c r="K41" s="100"/>
      <c r="L41" s="98"/>
      <c r="M41" s="98">
        <f>661+M40</f>
        <v>1248</v>
      </c>
      <c r="N41" s="98"/>
      <c r="O41" s="98"/>
      <c r="P41" s="98"/>
      <c r="Q41" s="98"/>
      <c r="R41" s="101">
        <f>661+R40</f>
        <v>1301</v>
      </c>
      <c r="S41" s="102"/>
      <c r="T41" s="113" t="s">
        <v>78</v>
      </c>
    </row>
    <row r="42" spans="2:20" ht="15.95" customHeight="1" x14ac:dyDescent="0.15">
      <c r="B42" s="1"/>
      <c r="C42" s="14"/>
      <c r="D42" s="14"/>
      <c r="E42" s="14"/>
      <c r="F42" s="14"/>
      <c r="G42" s="14"/>
      <c r="H42" s="1"/>
      <c r="I42" s="14"/>
      <c r="J42" s="14"/>
      <c r="K42" s="13"/>
      <c r="L42" s="14"/>
      <c r="M42" s="14"/>
      <c r="N42" s="14"/>
      <c r="O42" s="14"/>
      <c r="P42" s="14"/>
      <c r="Q42" s="14"/>
      <c r="R42" s="12"/>
      <c r="S42" s="104"/>
      <c r="T42" s="1"/>
    </row>
    <row r="43" spans="2:20" ht="15.95" customHeight="1" x14ac:dyDescent="0.15">
      <c r="B43" s="1"/>
      <c r="C43" s="14"/>
      <c r="D43" s="14"/>
      <c r="E43" s="14"/>
      <c r="F43" s="14"/>
      <c r="G43" s="14"/>
      <c r="H43" s="1"/>
      <c r="I43" s="14"/>
      <c r="J43" s="14"/>
      <c r="K43" s="13"/>
      <c r="L43" s="14"/>
      <c r="M43" s="14"/>
      <c r="N43" s="14"/>
      <c r="O43" s="14"/>
      <c r="P43" s="14"/>
      <c r="Q43" s="14"/>
      <c r="R43" s="12"/>
      <c r="S43" s="104"/>
      <c r="T43" s="1"/>
    </row>
    <row r="44" spans="2:20" ht="15.95" customHeight="1" x14ac:dyDescent="0.15">
      <c r="B44" s="1"/>
      <c r="C44" s="14"/>
      <c r="D44" s="14"/>
      <c r="E44" s="14"/>
      <c r="F44" s="14"/>
      <c r="G44" s="14"/>
      <c r="H44" s="1"/>
      <c r="I44" s="14"/>
      <c r="J44" s="14"/>
      <c r="K44" s="13"/>
      <c r="L44" s="14"/>
      <c r="M44" s="14"/>
      <c r="N44" s="14"/>
      <c r="O44" s="14"/>
      <c r="P44" s="14"/>
      <c r="Q44" s="14"/>
      <c r="R44" s="12"/>
      <c r="S44" s="104"/>
      <c r="T44" s="1"/>
    </row>
    <row r="45" spans="2:20" ht="15.95" customHeight="1" x14ac:dyDescent="0.15">
      <c r="B45" s="1"/>
      <c r="C45" s="14"/>
      <c r="D45" s="14"/>
      <c r="E45" s="14"/>
      <c r="F45" s="14"/>
      <c r="G45" s="14"/>
      <c r="H45" s="1"/>
      <c r="I45" s="14"/>
      <c r="J45" s="14"/>
      <c r="K45" s="13"/>
      <c r="L45" s="14"/>
      <c r="M45" s="14"/>
      <c r="N45" s="14"/>
      <c r="O45" s="14"/>
      <c r="P45" s="14"/>
      <c r="Q45" s="14"/>
      <c r="R45" s="12"/>
      <c r="S45" s="104"/>
      <c r="T45" s="1"/>
    </row>
    <row r="46" spans="2:20" ht="15.95" customHeight="1" x14ac:dyDescent="0.15">
      <c r="B46" s="1"/>
      <c r="C46" s="14"/>
      <c r="D46" s="14"/>
      <c r="E46" s="14"/>
      <c r="F46" s="14"/>
      <c r="G46" s="14"/>
      <c r="H46" s="1"/>
      <c r="I46" s="14"/>
      <c r="J46" s="14"/>
      <c r="K46" s="13"/>
      <c r="L46" s="14"/>
      <c r="M46" s="14"/>
      <c r="N46" s="14"/>
      <c r="O46" s="14"/>
      <c r="P46" s="14"/>
      <c r="Q46" s="14"/>
      <c r="R46" s="12"/>
      <c r="S46" s="104"/>
      <c r="T46" s="1"/>
    </row>
    <row r="47" spans="2:20" ht="15.95" customHeight="1" thickBot="1" x14ac:dyDescent="0.2">
      <c r="B47" s="65" t="s">
        <v>30</v>
      </c>
    </row>
    <row r="48" spans="2:20" ht="15.95" customHeight="1" x14ac:dyDescent="0.15">
      <c r="B48" s="118" t="s">
        <v>36</v>
      </c>
      <c r="C48" s="116" t="s">
        <v>37</v>
      </c>
      <c r="D48" s="108" t="s">
        <v>38</v>
      </c>
      <c r="E48" s="109" t="s">
        <v>39</v>
      </c>
      <c r="F48" s="109" t="s">
        <v>40</v>
      </c>
      <c r="G48" s="109" t="s">
        <v>41</v>
      </c>
      <c r="H48" s="109" t="s">
        <v>42</v>
      </c>
      <c r="I48" s="109" t="s">
        <v>43</v>
      </c>
      <c r="J48" s="109" t="s">
        <v>44</v>
      </c>
      <c r="K48" s="109" t="s">
        <v>45</v>
      </c>
      <c r="L48" s="109" t="s">
        <v>46</v>
      </c>
      <c r="M48" s="109" t="s">
        <v>47</v>
      </c>
      <c r="N48" s="109"/>
      <c r="O48" s="109"/>
      <c r="P48" s="109"/>
      <c r="Q48" s="109" t="s">
        <v>48</v>
      </c>
      <c r="R48" s="109"/>
      <c r="S48" s="109"/>
      <c r="T48" s="110" t="s">
        <v>49</v>
      </c>
    </row>
    <row r="49" spans="2:20" ht="15.95" customHeight="1" x14ac:dyDescent="0.15">
      <c r="B49" s="119" t="s">
        <v>3</v>
      </c>
      <c r="C49" s="117" t="str">
        <f>IF(歩数・距離換算記録!$AG$59&gt;=D50+661*2,"=======","")</f>
        <v/>
      </c>
      <c r="D49" s="2" t="str">
        <f>IF(歩数・距離換算記録!$AG$59&gt;=D50+661*2,"=======","")</f>
        <v/>
      </c>
      <c r="E49" s="45" t="str">
        <f>IF(歩数・距離換算記録!$AG$59&gt;=E50+661*2,"=======","")</f>
        <v/>
      </c>
      <c r="F49" s="45" t="str">
        <f>IF(歩数・距離換算記録!$AG$59&gt;=F50+661*2,"=======","")</f>
        <v/>
      </c>
      <c r="G49" s="45" t="str">
        <f>IF(歩数・距離換算記録!$AG$59&gt;=G50+661*2,"=======","")</f>
        <v/>
      </c>
      <c r="H49" s="45" t="str">
        <f>IF(歩数・距離換算記録!$AG$59&gt;=H50+661*2,"=======","")</f>
        <v/>
      </c>
      <c r="I49" s="45" t="str">
        <f>IF(歩数・距離換算記録!$AG$59&gt;=I50+661*2,"=======","")</f>
        <v/>
      </c>
      <c r="J49" s="45" t="str">
        <f>IF(歩数・距離換算記録!$AG$59&gt;=J50+661*2,"=======","")</f>
        <v/>
      </c>
      <c r="K49" s="45" t="str">
        <f>IF(歩数・距離換算記録!$AG$59&gt;=K50+661*2,"=======","")</f>
        <v/>
      </c>
      <c r="L49" s="45" t="str">
        <f>IF(歩数・距離換算記録!$AG$59&gt;=L50+661*2,"=======","")</f>
        <v/>
      </c>
      <c r="M49" s="45" t="str">
        <f>IF(歩数・距離換算記録!$AG$59&gt;=M50+661*2,"=======","")</f>
        <v/>
      </c>
      <c r="N49" s="45" t="str">
        <f>IF(歩数・距離換算記録!$AG$59&gt;=N50+661*2,"=======","")</f>
        <v/>
      </c>
      <c r="O49" s="45" t="str">
        <f>IF(歩数・距離換算記録!$AG$59&gt;=O50+661*2,"=======","")</f>
        <v/>
      </c>
      <c r="P49" s="45" t="str">
        <f>IF(歩数・距離換算記録!$AG$59&gt;=P50+661*2,"=======","")</f>
        <v/>
      </c>
      <c r="Q49" s="45" t="str">
        <f>IF(歩数・距離換算記録!$AG$59&gt;=Q50+661*2,"=======","")</f>
        <v/>
      </c>
      <c r="R49" s="45" t="str">
        <f>IF(歩数・距離換算記録!$AG$59&gt;=R50+661*2,"=======","")</f>
        <v/>
      </c>
      <c r="S49" s="47" t="str">
        <f>IF(歩数・距離換算記録!$AG$59&gt;=S50+661*2,"=======","")</f>
        <v/>
      </c>
      <c r="T49" s="46" t="str">
        <f>IF(歩数・距離換算記録!$AG$59&gt;=T50+661*2,"=======","")</f>
        <v/>
      </c>
    </row>
    <row r="50" spans="2:20" ht="15.95" customHeight="1" x14ac:dyDescent="0.15">
      <c r="B50" s="119" t="s">
        <v>2</v>
      </c>
      <c r="C50" s="117" t="s">
        <v>80</v>
      </c>
      <c r="D50" s="2">
        <v>1</v>
      </c>
      <c r="E50" s="45">
        <v>4</v>
      </c>
      <c r="F50" s="45">
        <v>11</v>
      </c>
      <c r="G50" s="45">
        <v>13</v>
      </c>
      <c r="H50" s="45">
        <v>18</v>
      </c>
      <c r="I50" s="45">
        <v>19</v>
      </c>
      <c r="J50" s="45">
        <v>23</v>
      </c>
      <c r="K50" s="45">
        <v>26</v>
      </c>
      <c r="L50" s="45">
        <v>31</v>
      </c>
      <c r="M50" s="45">
        <v>43</v>
      </c>
      <c r="N50" s="124">
        <v>54</v>
      </c>
      <c r="O50" s="124">
        <v>65</v>
      </c>
      <c r="P50" s="124">
        <v>76</v>
      </c>
      <c r="Q50" s="45">
        <v>86</v>
      </c>
      <c r="R50" s="124">
        <v>96</v>
      </c>
      <c r="S50" s="125">
        <v>106</v>
      </c>
      <c r="T50" s="46">
        <v>116</v>
      </c>
    </row>
    <row r="51" spans="2:20" ht="15.95" customHeight="1" thickBot="1" x14ac:dyDescent="0.2">
      <c r="B51" s="15"/>
      <c r="C51" s="17">
        <f>661*2</f>
        <v>1322</v>
      </c>
      <c r="D51" s="1"/>
      <c r="E51" s="1"/>
      <c r="F51" s="1"/>
      <c r="G51" s="103"/>
      <c r="H51" s="103"/>
      <c r="I51" s="9"/>
      <c r="J51" s="12"/>
      <c r="K51" s="14"/>
      <c r="L51" s="13">
        <f>$C$51+L50</f>
        <v>1353</v>
      </c>
      <c r="M51" s="14"/>
      <c r="N51" s="14"/>
      <c r="O51" s="14"/>
      <c r="P51" s="14">
        <f>$C$51+P50</f>
        <v>1398</v>
      </c>
      <c r="Q51" s="14"/>
      <c r="R51" s="14"/>
      <c r="S51" s="14"/>
      <c r="T51" s="113"/>
    </row>
    <row r="52" spans="2:20" ht="15.95" customHeight="1" x14ac:dyDescent="0.15">
      <c r="B52" s="118" t="s">
        <v>36</v>
      </c>
      <c r="C52" s="120" t="s">
        <v>50</v>
      </c>
      <c r="D52" s="106" t="s">
        <v>51</v>
      </c>
      <c r="E52" s="106" t="s">
        <v>52</v>
      </c>
      <c r="F52" s="106" t="s">
        <v>53</v>
      </c>
      <c r="G52" s="106" t="s">
        <v>54</v>
      </c>
      <c r="H52" s="106" t="s">
        <v>55</v>
      </c>
      <c r="I52" s="106" t="s">
        <v>56</v>
      </c>
      <c r="J52" s="106" t="s">
        <v>57</v>
      </c>
      <c r="K52" s="106" t="s">
        <v>58</v>
      </c>
      <c r="L52" s="106"/>
      <c r="M52" s="106" t="s">
        <v>59</v>
      </c>
      <c r="N52" s="106"/>
      <c r="O52" s="106"/>
      <c r="P52" s="106"/>
      <c r="Q52" s="106"/>
      <c r="R52" s="106"/>
      <c r="S52" s="106" t="s">
        <v>60</v>
      </c>
      <c r="T52" s="54" t="s">
        <v>63</v>
      </c>
    </row>
    <row r="53" spans="2:20" ht="15.95" customHeight="1" x14ac:dyDescent="0.15">
      <c r="B53" s="119" t="s">
        <v>3</v>
      </c>
      <c r="C53" s="121" t="str">
        <f>IF(歩数・距離換算記録!$AG$59&gt;=C54+661*2,"=======","")</f>
        <v/>
      </c>
      <c r="D53" s="2" t="str">
        <f>IF(歩数・距離換算記録!$AG$59&gt;=D54+661*2,"=======","")</f>
        <v/>
      </c>
      <c r="E53" s="49" t="str">
        <f>IF(歩数・距離換算記録!$AG$59&gt;=E54+661*2,"=======","")</f>
        <v/>
      </c>
      <c r="F53" s="45" t="str">
        <f>IF(歩数・距離換算記録!$AG$59&gt;=F54+661*2,"=======","")</f>
        <v/>
      </c>
      <c r="G53" s="45" t="str">
        <f>IF(歩数・距離換算記録!$AG$59&gt;=G54+661*2,"=======","")</f>
        <v/>
      </c>
      <c r="H53" s="45" t="str">
        <f>IF(歩数・距離換算記録!$AG$59&gt;=H54+661*2,"=======","")</f>
        <v/>
      </c>
      <c r="I53" s="45" t="str">
        <f>IF(歩数・距離換算記録!$AG$59&gt;=I54+661*2,"=======","")</f>
        <v/>
      </c>
      <c r="J53" s="45" t="str">
        <f>IF(歩数・距離換算記録!$AG$59&gt;=J54+661*2,"=======","")</f>
        <v/>
      </c>
      <c r="K53" s="45" t="str">
        <f>IF(歩数・距離換算記録!$AG$59&gt;=K54+661*2,"=======","")</f>
        <v/>
      </c>
      <c r="L53" s="45" t="str">
        <f>IF(歩数・距離換算記録!$AG$59&gt;=L54+661*2,"=======","")</f>
        <v/>
      </c>
      <c r="M53" s="45" t="str">
        <f>IF(歩数・距離換算記録!$AG$59&gt;=M54+661*2,"=======","")</f>
        <v/>
      </c>
      <c r="N53" s="45" t="str">
        <f>IF(歩数・距離換算記録!$AG$59&gt;=N54+661*2,"=======","")</f>
        <v/>
      </c>
      <c r="O53" s="45" t="str">
        <f>IF(歩数・距離換算記録!$AG$59&gt;=O54+661*2,"=======","")</f>
        <v/>
      </c>
      <c r="P53" s="45" t="str">
        <f>IF(歩数・距離換算記録!$AG$59&gt;=P54+661*2,"=======","")</f>
        <v/>
      </c>
      <c r="Q53" s="45" t="str">
        <f>IF(歩数・距離換算記録!$AG$59&gt;=Q54+661*2,"=======","")</f>
        <v/>
      </c>
      <c r="R53" s="45" t="str">
        <f>IF(歩数・距離換算記録!$AG$59&gt;=R54+661*2,"=======","")</f>
        <v/>
      </c>
      <c r="S53" s="47" t="str">
        <f>IF(歩数・距離換算記録!$AG$59&gt;=S54+661*2,"=======","")</f>
        <v/>
      </c>
      <c r="T53" s="46" t="str">
        <f>IF(歩数・距離換算記録!$AG$59&gt;=T54+661*2,"=======","")</f>
        <v/>
      </c>
    </row>
    <row r="54" spans="2:20" ht="15.95" customHeight="1" x14ac:dyDescent="0.15">
      <c r="B54" s="119" t="s">
        <v>2</v>
      </c>
      <c r="C54" s="121">
        <v>119</v>
      </c>
      <c r="D54" s="2">
        <v>120</v>
      </c>
      <c r="E54" s="49">
        <v>122</v>
      </c>
      <c r="F54" s="45">
        <v>126</v>
      </c>
      <c r="G54" s="45">
        <v>140</v>
      </c>
      <c r="H54" s="45">
        <v>145</v>
      </c>
      <c r="I54" s="45">
        <v>159</v>
      </c>
      <c r="J54" s="45">
        <v>169</v>
      </c>
      <c r="K54" s="45">
        <v>183</v>
      </c>
      <c r="L54" s="124">
        <v>194</v>
      </c>
      <c r="M54" s="45">
        <v>206</v>
      </c>
      <c r="N54" s="124">
        <v>218</v>
      </c>
      <c r="O54" s="124">
        <v>231</v>
      </c>
      <c r="P54" s="124">
        <v>243</v>
      </c>
      <c r="Q54" s="124">
        <v>256</v>
      </c>
      <c r="R54" s="124">
        <v>268</v>
      </c>
      <c r="S54" s="47">
        <v>281</v>
      </c>
      <c r="T54" s="46">
        <v>287</v>
      </c>
    </row>
    <row r="55" spans="2:20" ht="15.95" customHeight="1" thickBot="1" x14ac:dyDescent="0.2">
      <c r="B55" s="8"/>
      <c r="C55" s="115"/>
      <c r="D55" s="98"/>
      <c r="E55" s="98"/>
      <c r="F55" s="17">
        <f>$C$51+F54</f>
        <v>1448</v>
      </c>
      <c r="G55" s="13"/>
      <c r="H55" s="17"/>
      <c r="I55" s="13"/>
      <c r="K55" s="13">
        <f>$C$51+K54</f>
        <v>1505</v>
      </c>
      <c r="L55" s="14"/>
      <c r="M55" s="14"/>
      <c r="N55" s="14"/>
      <c r="O55" s="14">
        <f>$C$51+O54</f>
        <v>1553</v>
      </c>
      <c r="P55" s="14"/>
      <c r="Q55" s="14"/>
      <c r="R55" s="14"/>
      <c r="S55" s="14">
        <f>$C$51+S54</f>
        <v>1603</v>
      </c>
      <c r="T55" s="114"/>
    </row>
    <row r="56" spans="2:20" ht="15.95" customHeight="1" x14ac:dyDescent="0.15">
      <c r="B56" s="118" t="s">
        <v>36</v>
      </c>
      <c r="C56" s="122" t="s">
        <v>62</v>
      </c>
      <c r="D56" s="105"/>
      <c r="E56" s="106"/>
      <c r="F56" s="106" t="s">
        <v>63</v>
      </c>
      <c r="G56" s="106"/>
      <c r="H56" s="106"/>
      <c r="I56" s="106" t="s">
        <v>64</v>
      </c>
      <c r="J56" s="106" t="s">
        <v>65</v>
      </c>
      <c r="K56" s="106" t="s">
        <v>66</v>
      </c>
      <c r="L56" s="106" t="s">
        <v>67</v>
      </c>
      <c r="M56" s="106" t="s">
        <v>68</v>
      </c>
      <c r="N56" s="106" t="s">
        <v>69</v>
      </c>
      <c r="O56" s="106" t="s">
        <v>70</v>
      </c>
      <c r="P56" s="106" t="s">
        <v>71</v>
      </c>
      <c r="Q56" s="106"/>
      <c r="R56" s="106" t="s">
        <v>72</v>
      </c>
      <c r="S56" s="106"/>
      <c r="T56" s="107"/>
    </row>
    <row r="57" spans="2:20" ht="15.95" customHeight="1" x14ac:dyDescent="0.15">
      <c r="B57" s="119" t="s">
        <v>3</v>
      </c>
      <c r="C57" s="49" t="str">
        <f>IF(歩数・距離換算記録!$AG$59&gt;=C58+661*2,"=======","")</f>
        <v/>
      </c>
      <c r="D57" s="47" t="str">
        <f>IF(歩数・距離換算記録!$AG$59&gt;=D58+661*2,"=======","")</f>
        <v/>
      </c>
      <c r="E57" s="2" t="str">
        <f>IF(歩数・距離換算記録!$AG$59&gt;=E58+661*2,"=======","")</f>
        <v/>
      </c>
      <c r="F57" s="49" t="str">
        <f>IF(歩数・距離換算記録!$AG$59&gt;=F58+661*2,"=======","")</f>
        <v/>
      </c>
      <c r="G57" s="45" t="str">
        <f>IF(歩数・距離換算記録!$AG$59&gt;=G58+661*2,"=======","")</f>
        <v/>
      </c>
      <c r="H57" s="45" t="str">
        <f>IF(歩数・距離換算記録!$AG$59&gt;=H58+661*2,"=======","")</f>
        <v/>
      </c>
      <c r="I57" s="45" t="str">
        <f>IF(歩数・距離換算記録!$AG$59&gt;=I58+661*2,"=======","")</f>
        <v/>
      </c>
      <c r="J57" s="45" t="str">
        <f>IF(歩数・距離換算記録!$AG$59&gt;=J58+661*2,"=======","")</f>
        <v/>
      </c>
      <c r="K57" s="45" t="str">
        <f>IF(歩数・距離換算記録!$AG$59&gt;=K58+661*2,"=======","")</f>
        <v/>
      </c>
      <c r="L57" s="45" t="str">
        <f>IF(歩数・距離換算記録!$AG$59&gt;=L58+661*2,"=======","")</f>
        <v/>
      </c>
      <c r="M57" s="45" t="str">
        <f>IF(歩数・距離換算記録!$AG$59&gt;=M58+661*2,"=======","")</f>
        <v/>
      </c>
      <c r="N57" s="45" t="str">
        <f>IF(歩数・距離換算記録!$AG$59&gt;=N58+661*2,"=======","")</f>
        <v/>
      </c>
      <c r="O57" s="45" t="str">
        <f>IF(歩数・距離換算記録!$AG$59&gt;=O58+661*2,"=======","")</f>
        <v/>
      </c>
      <c r="P57" s="45" t="str">
        <f>IF(歩数・距離換算記録!$AG$59&gt;=P58+661*2,"=======","")</f>
        <v/>
      </c>
      <c r="Q57" s="45" t="str">
        <f>IF(歩数・距離換算記録!$AG$59&gt;=Q58+661*2,"=======","")</f>
        <v/>
      </c>
      <c r="R57" s="45" t="str">
        <f>IF(歩数・距離換算記録!$AG$59&gt;=R58+661*2,"=======","")</f>
        <v/>
      </c>
      <c r="S57" s="47" t="str">
        <f>IF(歩数・距離換算記録!$AG$59&gt;=S58+661*2,"=======","")</f>
        <v/>
      </c>
      <c r="T57" s="46" t="str">
        <f>IF(歩数・距離換算記録!$AG$59&gt;=T58+661*2,"=======","")</f>
        <v/>
      </c>
    </row>
    <row r="58" spans="2:20" ht="15.95" customHeight="1" x14ac:dyDescent="0.15">
      <c r="B58" s="119" t="s">
        <v>2</v>
      </c>
      <c r="C58" s="49">
        <v>292</v>
      </c>
      <c r="D58" s="125">
        <v>303</v>
      </c>
      <c r="E58" s="126">
        <v>314</v>
      </c>
      <c r="F58" s="49">
        <v>325</v>
      </c>
      <c r="G58" s="124">
        <v>337</v>
      </c>
      <c r="H58" s="124">
        <v>350</v>
      </c>
      <c r="I58" s="45">
        <v>363</v>
      </c>
      <c r="J58" s="45">
        <v>375</v>
      </c>
      <c r="K58" s="45">
        <v>376</v>
      </c>
      <c r="L58" s="45">
        <v>386</v>
      </c>
      <c r="M58" s="45">
        <v>394</v>
      </c>
      <c r="N58" s="45">
        <v>405</v>
      </c>
      <c r="O58" s="45">
        <v>413</v>
      </c>
      <c r="P58" s="45">
        <v>425</v>
      </c>
      <c r="Q58" s="124">
        <v>434</v>
      </c>
      <c r="R58" s="45">
        <v>443</v>
      </c>
      <c r="S58" s="125">
        <v>453</v>
      </c>
      <c r="T58" s="127">
        <v>463</v>
      </c>
    </row>
    <row r="59" spans="2:20" ht="15.95" customHeight="1" thickBot="1" x14ac:dyDescent="0.2">
      <c r="B59" s="8"/>
      <c r="C59" s="14"/>
      <c r="D59" s="50"/>
      <c r="E59" s="51"/>
      <c r="F59" s="14">
        <f>$C$51+F58</f>
        <v>1647</v>
      </c>
      <c r="G59" s="17"/>
      <c r="H59" s="13"/>
      <c r="I59" s="17"/>
      <c r="J59" s="13">
        <f>$C$51+J58</f>
        <v>1697</v>
      </c>
      <c r="K59" s="14"/>
      <c r="L59" s="13"/>
      <c r="M59" s="14"/>
      <c r="N59" s="14"/>
      <c r="O59" s="14"/>
      <c r="P59" s="14">
        <f>$C$51+P58</f>
        <v>1747</v>
      </c>
      <c r="Q59" s="14"/>
      <c r="R59" s="14"/>
      <c r="S59" s="51"/>
      <c r="T59" s="52"/>
    </row>
    <row r="60" spans="2:20" ht="15.95" customHeight="1" x14ac:dyDescent="0.15">
      <c r="B60" s="118" t="s">
        <v>36</v>
      </c>
      <c r="C60" s="122"/>
      <c r="D60" s="106"/>
      <c r="E60" s="105" t="s">
        <v>73</v>
      </c>
      <c r="F60" s="106"/>
      <c r="G60" s="111"/>
      <c r="H60" s="111"/>
      <c r="I60" s="111"/>
      <c r="J60" s="111"/>
      <c r="K60" s="111"/>
      <c r="L60" s="111"/>
      <c r="M60" s="111" t="s">
        <v>74</v>
      </c>
      <c r="N60" s="111"/>
      <c r="O60" s="111"/>
      <c r="P60" s="111"/>
      <c r="Q60" s="111"/>
      <c r="R60" s="111"/>
      <c r="S60" s="106"/>
      <c r="T60" s="112" t="s">
        <v>75</v>
      </c>
    </row>
    <row r="61" spans="2:20" ht="15.95" customHeight="1" x14ac:dyDescent="0.15">
      <c r="B61" s="119" t="s">
        <v>3</v>
      </c>
      <c r="C61" s="49" t="str">
        <f>IF(歩数・距離換算記録!$AG$59&gt;=C62+661*2,"=======","")</f>
        <v/>
      </c>
      <c r="D61" s="45" t="str">
        <f>IF(歩数・距離換算記録!$AG$59&gt;=D62+661*2,"=======","")</f>
        <v/>
      </c>
      <c r="E61" s="47" t="str">
        <f>IF(歩数・距離換算記録!$AG$59&gt;=E62+661*2,"=======","")</f>
        <v/>
      </c>
      <c r="F61" s="2" t="str">
        <f>IF(歩数・距離換算記録!$AG$59&gt;=F62+661*2,"=======","")</f>
        <v/>
      </c>
      <c r="G61" s="49" t="str">
        <f>IF(歩数・距離換算記録!$AG$59&gt;=G62+661*2,"=======","")</f>
        <v/>
      </c>
      <c r="H61" s="45" t="str">
        <f>IF(歩数・距離換算記録!$AG$59&gt;=H62+661*2,"=======","")</f>
        <v/>
      </c>
      <c r="I61" s="45" t="str">
        <f>IF(歩数・距離換算記録!$AG$59&gt;=I62+661*2,"=======","")</f>
        <v/>
      </c>
      <c r="J61" s="45" t="str">
        <f>IF(歩数・距離換算記録!$AG$59&gt;=J62+661*2,"=======","")</f>
        <v/>
      </c>
      <c r="K61" s="45" t="str">
        <f>IF(歩数・距離換算記録!$AG$59&gt;=K62+661*2,"=======","")</f>
        <v/>
      </c>
      <c r="L61" s="45" t="str">
        <f>IF(歩数・距離換算記録!$AG$59&gt;=L62+661*2,"=======","")</f>
        <v/>
      </c>
      <c r="M61" s="45" t="str">
        <f>IF(歩数・距離換算記録!$AG$59&gt;=M62+661*2,"=======","")</f>
        <v/>
      </c>
      <c r="N61" s="45" t="str">
        <f>IF(歩数・距離換算記録!$AG$59&gt;=N62+661*2,"=======","")</f>
        <v/>
      </c>
      <c r="O61" s="45" t="str">
        <f>IF(歩数・距離換算記録!$AG$59&gt;=O62+661*2,"=======","")</f>
        <v/>
      </c>
      <c r="P61" s="45" t="str">
        <f>IF(歩数・距離換算記録!$AG$59&gt;=P62+661*2,"=======","")</f>
        <v/>
      </c>
      <c r="Q61" s="45" t="str">
        <f>IF(歩数・距離換算記録!$AG$59&gt;=Q62+661*2,"=======","")</f>
        <v/>
      </c>
      <c r="R61" s="45" t="str">
        <f>IF(歩数・距離換算記録!$AG$59&gt;=R62+661*2,"=======","")</f>
        <v/>
      </c>
      <c r="S61" s="47" t="str">
        <f>IF(歩数・距離換算記録!$AG$59&gt;=S62+661*2,"=======","")</f>
        <v/>
      </c>
      <c r="T61" s="46" t="str">
        <f>IF(歩数・距離換算記録!$AG$59&gt;=T62+661*2,"=======","")</f>
        <v/>
      </c>
    </row>
    <row r="62" spans="2:20" ht="15.95" customHeight="1" x14ac:dyDescent="0.15">
      <c r="B62" s="119" t="s">
        <v>2</v>
      </c>
      <c r="C62" s="128">
        <v>473</v>
      </c>
      <c r="D62" s="124">
        <v>483</v>
      </c>
      <c r="E62" s="47">
        <v>493</v>
      </c>
      <c r="F62" s="126">
        <v>505</v>
      </c>
      <c r="G62" s="128">
        <v>517</v>
      </c>
      <c r="H62" s="124">
        <v>528</v>
      </c>
      <c r="I62" s="124">
        <v>540</v>
      </c>
      <c r="J62" s="124">
        <v>552</v>
      </c>
      <c r="K62" s="124">
        <v>564</v>
      </c>
      <c r="L62" s="124">
        <v>575</v>
      </c>
      <c r="M62" s="45">
        <v>587</v>
      </c>
      <c r="N62" s="124">
        <v>598</v>
      </c>
      <c r="O62" s="124">
        <v>608</v>
      </c>
      <c r="P62" s="124">
        <v>619</v>
      </c>
      <c r="Q62" s="124">
        <v>629</v>
      </c>
      <c r="R62" s="124">
        <v>640</v>
      </c>
      <c r="S62" s="125">
        <v>651</v>
      </c>
      <c r="T62" s="48">
        <v>661</v>
      </c>
    </row>
    <row r="63" spans="2:20" ht="15.95" customHeight="1" thickBot="1" x14ac:dyDescent="0.2">
      <c r="B63" s="97"/>
      <c r="C63" s="98"/>
      <c r="D63" s="98">
        <f>$C$51+D62</f>
        <v>1805</v>
      </c>
      <c r="E63" s="98"/>
      <c r="F63" s="98"/>
      <c r="G63" s="98"/>
      <c r="H63" s="100">
        <f>$C$51+H62</f>
        <v>1850</v>
      </c>
      <c r="I63" s="98"/>
      <c r="J63" s="98"/>
      <c r="K63" s="100"/>
      <c r="L63" s="98">
        <f>$C$51+L62</f>
        <v>1897</v>
      </c>
      <c r="M63" s="98"/>
      <c r="N63" s="98"/>
      <c r="O63" s="98"/>
      <c r="P63" s="98"/>
      <c r="Q63" s="98">
        <f>$C$51+Q62</f>
        <v>1951</v>
      </c>
      <c r="R63" s="101"/>
      <c r="S63" s="101"/>
      <c r="T63" s="113" t="s">
        <v>76</v>
      </c>
    </row>
    <row r="64" spans="2:20" ht="15.95" customHeight="1" x14ac:dyDescent="0.15"/>
    <row r="65" spans="2:20" ht="15.95" customHeight="1" thickBot="1" x14ac:dyDescent="0.2">
      <c r="B65" s="65" t="s">
        <v>29</v>
      </c>
    </row>
    <row r="66" spans="2:20" ht="15.95" customHeight="1" x14ac:dyDescent="0.15">
      <c r="B66" s="118" t="s">
        <v>36</v>
      </c>
      <c r="C66" s="116" t="s">
        <v>37</v>
      </c>
      <c r="D66" s="108" t="s">
        <v>38</v>
      </c>
      <c r="E66" s="109" t="s">
        <v>39</v>
      </c>
      <c r="F66" s="109" t="s">
        <v>40</v>
      </c>
      <c r="G66" s="109" t="s">
        <v>41</v>
      </c>
      <c r="H66" s="109" t="s">
        <v>42</v>
      </c>
      <c r="I66" s="109" t="s">
        <v>43</v>
      </c>
      <c r="J66" s="109" t="s">
        <v>44</v>
      </c>
      <c r="K66" s="109" t="s">
        <v>45</v>
      </c>
      <c r="L66" s="109" t="s">
        <v>46</v>
      </c>
      <c r="M66" s="109" t="s">
        <v>47</v>
      </c>
      <c r="N66" s="109"/>
      <c r="O66" s="109"/>
      <c r="P66" s="109"/>
      <c r="Q66" s="109" t="s">
        <v>48</v>
      </c>
      <c r="R66" s="109"/>
      <c r="S66" s="109"/>
      <c r="T66" s="110" t="s">
        <v>49</v>
      </c>
    </row>
    <row r="67" spans="2:20" ht="15.95" customHeight="1" x14ac:dyDescent="0.15">
      <c r="B67" s="119" t="s">
        <v>3</v>
      </c>
      <c r="C67" s="117" t="str">
        <f>IF(歩数・距離換算記録!$AG$59&gt;=D68+661*3,"=======","")</f>
        <v/>
      </c>
      <c r="D67" s="2" t="str">
        <f>IF(歩数・距離換算記録!$AG$59&gt;=D68+661*3,"=======","")</f>
        <v/>
      </c>
      <c r="E67" s="45" t="str">
        <f>IF(歩数・距離換算記録!$AG$59&gt;=E68+661*3,"=======","")</f>
        <v/>
      </c>
      <c r="F67" s="45" t="str">
        <f>IF(歩数・距離換算記録!$AG$59&gt;=F68+661*3,"=======","")</f>
        <v/>
      </c>
      <c r="G67" s="45" t="str">
        <f>IF(歩数・距離換算記録!$AG$59&gt;=G68+661*3,"=======","")</f>
        <v/>
      </c>
      <c r="H67" s="45" t="str">
        <f>IF(歩数・距離換算記録!$AG$59&gt;=H68+661*3,"=======","")</f>
        <v/>
      </c>
      <c r="I67" s="45" t="str">
        <f>IF(歩数・距離換算記録!$AG$59&gt;=I68+661*3,"=======","")</f>
        <v/>
      </c>
      <c r="J67" s="45" t="str">
        <f>IF(歩数・距離換算記録!$AG$59&gt;=J68+661*3,"=======","")</f>
        <v/>
      </c>
      <c r="K67" s="45" t="str">
        <f>IF(歩数・距離換算記録!$AG$59&gt;=K68+661*3,"=======","")</f>
        <v/>
      </c>
      <c r="L67" s="45" t="str">
        <f>IF(歩数・距離換算記録!$AG$59&gt;=L68+661*3,"=======","")</f>
        <v/>
      </c>
      <c r="M67" s="45" t="str">
        <f>IF(歩数・距離換算記録!$AG$59&gt;=M68+661*3,"=======","")</f>
        <v/>
      </c>
      <c r="N67" s="45" t="str">
        <f>IF(歩数・距離換算記録!$AG$59&gt;=N68+661*3,"=======","")</f>
        <v/>
      </c>
      <c r="O67" s="45" t="str">
        <f>IF(歩数・距離換算記録!$AG$59&gt;=O68+661*3,"=======","")</f>
        <v/>
      </c>
      <c r="P67" s="45" t="str">
        <f>IF(歩数・距離換算記録!$AG$59&gt;=P68+661*3,"=======","")</f>
        <v/>
      </c>
      <c r="Q67" s="45" t="str">
        <f>IF(歩数・距離換算記録!$AG$59&gt;=Q68+661*3,"=======","")</f>
        <v/>
      </c>
      <c r="R67" s="45" t="str">
        <f>IF(歩数・距離換算記録!$AG$59&gt;=R68+661*3,"=======","")</f>
        <v/>
      </c>
      <c r="S67" s="47" t="str">
        <f>IF(歩数・距離換算記録!$AG$59&gt;=S68+661*3,"=======","")</f>
        <v/>
      </c>
      <c r="T67" s="46" t="str">
        <f>IF(歩数・距離換算記録!$AG$59&gt;=T68+661*3,"=======","")</f>
        <v/>
      </c>
    </row>
    <row r="68" spans="2:20" ht="15.95" customHeight="1" x14ac:dyDescent="0.15">
      <c r="B68" s="119" t="s">
        <v>2</v>
      </c>
      <c r="C68" s="117" t="s">
        <v>80</v>
      </c>
      <c r="D68" s="2">
        <v>1</v>
      </c>
      <c r="E68" s="45">
        <v>4</v>
      </c>
      <c r="F68" s="45">
        <v>11</v>
      </c>
      <c r="G68" s="45">
        <v>13</v>
      </c>
      <c r="H68" s="45">
        <v>18</v>
      </c>
      <c r="I68" s="45">
        <v>19</v>
      </c>
      <c r="J68" s="45">
        <v>23</v>
      </c>
      <c r="K68" s="45">
        <v>26</v>
      </c>
      <c r="L68" s="45">
        <v>31</v>
      </c>
      <c r="M68" s="45">
        <v>43</v>
      </c>
      <c r="N68" s="124">
        <v>54</v>
      </c>
      <c r="O68" s="124">
        <v>65</v>
      </c>
      <c r="P68" s="124">
        <v>76</v>
      </c>
      <c r="Q68" s="45">
        <v>86</v>
      </c>
      <c r="R68" s="124">
        <v>96</v>
      </c>
      <c r="S68" s="125">
        <v>106</v>
      </c>
      <c r="T68" s="46">
        <v>116</v>
      </c>
    </row>
    <row r="69" spans="2:20" ht="15.95" customHeight="1" thickBot="1" x14ac:dyDescent="0.2">
      <c r="B69" s="15"/>
      <c r="C69" s="17">
        <f>661*3</f>
        <v>1983</v>
      </c>
      <c r="D69" s="1"/>
      <c r="E69" s="1"/>
      <c r="F69" s="1"/>
      <c r="G69" s="103"/>
      <c r="H69" s="14">
        <f>$C$69+H68</f>
        <v>2001</v>
      </c>
      <c r="I69" s="9"/>
      <c r="J69" s="12"/>
      <c r="K69" s="14"/>
      <c r="L69" s="13"/>
      <c r="M69" s="14"/>
      <c r="N69" s="14"/>
      <c r="O69" s="14">
        <f>$C$69+O68</f>
        <v>2048</v>
      </c>
      <c r="P69" s="14"/>
      <c r="Q69" s="14"/>
      <c r="R69" s="14"/>
      <c r="S69" s="14"/>
      <c r="T69" s="113">
        <f>$C$69+T68</f>
        <v>2099</v>
      </c>
    </row>
    <row r="70" spans="2:20" ht="15.95" customHeight="1" x14ac:dyDescent="0.15">
      <c r="B70" s="118" t="s">
        <v>36</v>
      </c>
      <c r="C70" s="120" t="s">
        <v>50</v>
      </c>
      <c r="D70" s="106" t="s">
        <v>51</v>
      </c>
      <c r="E70" s="106" t="s">
        <v>52</v>
      </c>
      <c r="F70" s="106" t="s">
        <v>53</v>
      </c>
      <c r="G70" s="106" t="s">
        <v>54</v>
      </c>
      <c r="H70" s="106" t="s">
        <v>55</v>
      </c>
      <c r="I70" s="106" t="s">
        <v>56</v>
      </c>
      <c r="J70" s="106" t="s">
        <v>57</v>
      </c>
      <c r="K70" s="106" t="s">
        <v>58</v>
      </c>
      <c r="L70" s="106"/>
      <c r="M70" s="106" t="s">
        <v>59</v>
      </c>
      <c r="N70" s="106"/>
      <c r="O70" s="106"/>
      <c r="P70" s="106"/>
      <c r="Q70" s="106"/>
      <c r="R70" s="106"/>
      <c r="S70" s="106" t="s">
        <v>60</v>
      </c>
      <c r="T70" s="54" t="s">
        <v>63</v>
      </c>
    </row>
    <row r="71" spans="2:20" ht="15.95" customHeight="1" x14ac:dyDescent="0.15">
      <c r="B71" s="119" t="s">
        <v>3</v>
      </c>
      <c r="C71" s="121" t="str">
        <f>IF(歩数・距離換算記録!$AG$59&gt;=C72+661*3,"=======","")</f>
        <v/>
      </c>
      <c r="D71" s="2" t="str">
        <f>IF(歩数・距離換算記録!$AG$59&gt;=D72+661*3,"=======","")</f>
        <v/>
      </c>
      <c r="E71" s="49" t="str">
        <f>IF(歩数・距離換算記録!$AG$59&gt;=E72+661*3,"=======","")</f>
        <v/>
      </c>
      <c r="F71" s="45" t="str">
        <f>IF(歩数・距離換算記録!$AG$59&gt;=F72+661*3,"=======","")</f>
        <v/>
      </c>
      <c r="G71" s="45" t="str">
        <f>IF(歩数・距離換算記録!$AG$59&gt;=G72+661*3,"=======","")</f>
        <v/>
      </c>
      <c r="H71" s="45" t="str">
        <f>IF(歩数・距離換算記録!$AG$59&gt;=H72+661*3,"=======","")</f>
        <v/>
      </c>
      <c r="I71" s="45" t="str">
        <f>IF(歩数・距離換算記録!$AG$59&gt;=I72+661*3,"=======","")</f>
        <v/>
      </c>
      <c r="J71" s="45" t="str">
        <f>IF(歩数・距離換算記録!$AG$59&gt;=J72+661*3,"=======","")</f>
        <v/>
      </c>
      <c r="K71" s="45" t="str">
        <f>IF(歩数・距離換算記録!$AG$59&gt;=K72+661*3,"=======","")</f>
        <v/>
      </c>
      <c r="L71" s="45" t="str">
        <f>IF(歩数・距離換算記録!$AG$59&gt;=L72+661*3,"=======","")</f>
        <v/>
      </c>
      <c r="M71" s="45" t="str">
        <f>IF(歩数・距離換算記録!$AG$59&gt;=M72+661*3,"=======","")</f>
        <v/>
      </c>
      <c r="N71" s="45" t="str">
        <f>IF(歩数・距離換算記録!$AG$59&gt;=N72+661*3,"=======","")</f>
        <v/>
      </c>
      <c r="O71" s="45" t="str">
        <f>IF(歩数・距離換算記録!$AG$59&gt;=O72+661*3,"=======","")</f>
        <v/>
      </c>
      <c r="P71" s="45" t="str">
        <f>IF(歩数・距離換算記録!$AG$59&gt;=P72+661*3,"=======","")</f>
        <v/>
      </c>
      <c r="Q71" s="45" t="str">
        <f>IF(歩数・距離換算記録!$AG$59&gt;=Q72+661*3,"=======","")</f>
        <v/>
      </c>
      <c r="R71" s="45" t="str">
        <f>IF(歩数・距離換算記録!$AG$59&gt;=R72+661*3,"=======","")</f>
        <v/>
      </c>
      <c r="S71" s="47" t="str">
        <f>IF(歩数・距離換算記録!$AG$59&gt;=S72+661*3,"=======","")</f>
        <v/>
      </c>
      <c r="T71" s="46" t="str">
        <f>IF(歩数・距離換算記録!$AG$59&gt;=T72+661*3,"=======","")</f>
        <v/>
      </c>
    </row>
    <row r="72" spans="2:20" ht="15.95" customHeight="1" x14ac:dyDescent="0.15">
      <c r="B72" s="119" t="s">
        <v>2</v>
      </c>
      <c r="C72" s="121">
        <v>119</v>
      </c>
      <c r="D72" s="2">
        <v>120</v>
      </c>
      <c r="E72" s="49">
        <v>122</v>
      </c>
      <c r="F72" s="45">
        <v>126</v>
      </c>
      <c r="G72" s="45">
        <v>140</v>
      </c>
      <c r="H72" s="45">
        <v>145</v>
      </c>
      <c r="I72" s="45">
        <v>159</v>
      </c>
      <c r="J72" s="45">
        <v>169</v>
      </c>
      <c r="K72" s="45">
        <v>183</v>
      </c>
      <c r="L72" s="124">
        <v>194</v>
      </c>
      <c r="M72" s="45">
        <v>206</v>
      </c>
      <c r="N72" s="124">
        <v>218</v>
      </c>
      <c r="O72" s="124">
        <v>231</v>
      </c>
      <c r="P72" s="124">
        <v>243</v>
      </c>
      <c r="Q72" s="124">
        <v>256</v>
      </c>
      <c r="R72" s="124">
        <v>268</v>
      </c>
      <c r="S72" s="47">
        <v>281</v>
      </c>
      <c r="T72" s="46">
        <v>287</v>
      </c>
    </row>
    <row r="73" spans="2:20" ht="15.95" customHeight="1" thickBot="1" x14ac:dyDescent="0.2">
      <c r="B73" s="8"/>
      <c r="C73" s="115"/>
      <c r="D73" s="98"/>
      <c r="E73" s="98"/>
      <c r="F73" s="17">
        <f>$C$69+F72</f>
        <v>2109</v>
      </c>
      <c r="G73" s="13"/>
      <c r="H73" s="17"/>
      <c r="I73" s="13"/>
      <c r="J73" s="17">
        <f>$C$69+J72</f>
        <v>2152</v>
      </c>
      <c r="K73" s="13"/>
      <c r="L73" s="14"/>
      <c r="M73" s="14"/>
      <c r="N73" s="14">
        <f>$C$69+N72</f>
        <v>2201</v>
      </c>
      <c r="O73" s="14"/>
      <c r="P73" s="14"/>
      <c r="Q73" s="14"/>
      <c r="R73" s="14">
        <f>$C$69+R72</f>
        <v>2251</v>
      </c>
      <c r="S73" s="14"/>
      <c r="T73" s="114"/>
    </row>
    <row r="74" spans="2:20" ht="15.95" customHeight="1" x14ac:dyDescent="0.15">
      <c r="B74" s="118" t="s">
        <v>36</v>
      </c>
      <c r="C74" s="122" t="s">
        <v>62</v>
      </c>
      <c r="D74" s="105"/>
      <c r="E74" s="106"/>
      <c r="F74" s="106" t="s">
        <v>63</v>
      </c>
      <c r="G74" s="106"/>
      <c r="H74" s="106"/>
      <c r="I74" s="106" t="s">
        <v>64</v>
      </c>
      <c r="J74" s="106" t="s">
        <v>65</v>
      </c>
      <c r="K74" s="106" t="s">
        <v>66</v>
      </c>
      <c r="L74" s="106" t="s">
        <v>67</v>
      </c>
      <c r="M74" s="106" t="s">
        <v>68</v>
      </c>
      <c r="N74" s="106" t="s">
        <v>69</v>
      </c>
      <c r="O74" s="106" t="s">
        <v>70</v>
      </c>
      <c r="P74" s="106" t="s">
        <v>71</v>
      </c>
      <c r="Q74" s="106"/>
      <c r="R74" s="106" t="s">
        <v>72</v>
      </c>
      <c r="S74" s="106"/>
      <c r="T74" s="107"/>
    </row>
    <row r="75" spans="2:20" ht="15.95" customHeight="1" x14ac:dyDescent="0.15">
      <c r="B75" s="119" t="s">
        <v>3</v>
      </c>
      <c r="C75" s="49" t="str">
        <f>IF(歩数・距離換算記録!$AG$59&gt;=C76+661*3,"=======","")</f>
        <v/>
      </c>
      <c r="D75" s="47" t="str">
        <f>IF(歩数・距離換算記録!$AG$59&gt;=D76+661*3,"=======","")</f>
        <v/>
      </c>
      <c r="E75" s="2" t="str">
        <f>IF(歩数・距離換算記録!$AG$59&gt;=E76+661*3,"=======","")</f>
        <v/>
      </c>
      <c r="F75" s="49" t="str">
        <f>IF(歩数・距離換算記録!$AG$59&gt;=F76+661*3,"=======","")</f>
        <v/>
      </c>
      <c r="G75" s="45" t="str">
        <f>IF(歩数・距離換算記録!$AG$59&gt;=G76+661*3,"=======","")</f>
        <v/>
      </c>
      <c r="H75" s="45" t="str">
        <f>IF(歩数・距離換算記録!$AG$59&gt;=H76+661*3,"=======","")</f>
        <v/>
      </c>
      <c r="I75" s="45" t="str">
        <f>IF(歩数・距離換算記録!$AG$59&gt;=I76+661*3,"=======","")</f>
        <v/>
      </c>
      <c r="J75" s="45" t="str">
        <f>IF(歩数・距離換算記録!$AG$59&gt;=J76+661*3,"=======","")</f>
        <v/>
      </c>
      <c r="K75" s="45" t="str">
        <f>IF(歩数・距離換算記録!$AG$59&gt;=K76+661*3,"=======","")</f>
        <v/>
      </c>
      <c r="L75" s="45" t="str">
        <f>IF(歩数・距離換算記録!$AG$59&gt;=L76+661*3,"=======","")</f>
        <v/>
      </c>
      <c r="M75" s="45" t="str">
        <f>IF(歩数・距離換算記録!$AG$59&gt;=M76+661*3,"=======","")</f>
        <v/>
      </c>
      <c r="N75" s="45" t="str">
        <f>IF(歩数・距離換算記録!$AG$59&gt;=N76+661*3,"=======","")</f>
        <v/>
      </c>
      <c r="O75" s="45" t="str">
        <f>IF(歩数・距離換算記録!$AG$59&gt;=O76+661*3,"=======","")</f>
        <v/>
      </c>
      <c r="P75" s="45" t="str">
        <f>IF(歩数・距離換算記録!$AG$59&gt;=P76+661*3,"=======","")</f>
        <v/>
      </c>
      <c r="Q75" s="45" t="str">
        <f>IF(歩数・距離換算記録!$AG$59&gt;=Q76+661*3,"=======","")</f>
        <v/>
      </c>
      <c r="R75" s="45" t="str">
        <f>IF(歩数・距離換算記録!$AG$59&gt;=R76+661*3,"=======","")</f>
        <v/>
      </c>
      <c r="S75" s="47" t="str">
        <f>IF(歩数・距離換算記録!$AG$59&gt;=S76+661*3,"=======","")</f>
        <v/>
      </c>
      <c r="T75" s="46" t="str">
        <f>IF(歩数・距離換算記録!$AG$59&gt;=T76+661*3,"=======","")</f>
        <v/>
      </c>
    </row>
    <row r="76" spans="2:20" ht="15.95" customHeight="1" x14ac:dyDescent="0.15">
      <c r="B76" s="119" t="s">
        <v>2</v>
      </c>
      <c r="C76" s="49">
        <v>292</v>
      </c>
      <c r="D76" s="125">
        <v>303</v>
      </c>
      <c r="E76" s="126">
        <v>314</v>
      </c>
      <c r="F76" s="49">
        <v>325</v>
      </c>
      <c r="G76" s="124">
        <v>337</v>
      </c>
      <c r="H76" s="124">
        <v>350</v>
      </c>
      <c r="I76" s="45">
        <v>363</v>
      </c>
      <c r="J76" s="45">
        <v>375</v>
      </c>
      <c r="K76" s="45">
        <v>376</v>
      </c>
      <c r="L76" s="45">
        <v>386</v>
      </c>
      <c r="M76" s="45">
        <v>394</v>
      </c>
      <c r="N76" s="45">
        <v>405</v>
      </c>
      <c r="O76" s="45">
        <v>413</v>
      </c>
      <c r="P76" s="45">
        <v>425</v>
      </c>
      <c r="Q76" s="124">
        <v>434</v>
      </c>
      <c r="R76" s="45">
        <v>443</v>
      </c>
      <c r="S76" s="125">
        <v>453</v>
      </c>
      <c r="T76" s="127">
        <v>463</v>
      </c>
    </row>
    <row r="77" spans="2:20" ht="15.95" customHeight="1" thickBot="1" x14ac:dyDescent="0.2">
      <c r="B77" s="8"/>
      <c r="C77" s="14"/>
      <c r="D77" s="50"/>
      <c r="E77" s="51">
        <f>$C$69+E76</f>
        <v>2297</v>
      </c>
      <c r="F77" s="14"/>
      <c r="G77" s="17"/>
      <c r="H77" s="13"/>
      <c r="I77" s="17">
        <f>$C$69+I76</f>
        <v>2346</v>
      </c>
      <c r="J77" s="13"/>
      <c r="K77" s="14"/>
      <c r="L77" s="13"/>
      <c r="M77" s="14"/>
      <c r="N77" s="14"/>
      <c r="O77" s="14">
        <f>$C$69+O76</f>
        <v>2396</v>
      </c>
      <c r="P77" s="14"/>
      <c r="Q77" s="14"/>
      <c r="R77" s="14"/>
      <c r="S77" s="51"/>
      <c r="T77" s="52">
        <f>$C$69+T76</f>
        <v>2446</v>
      </c>
    </row>
    <row r="78" spans="2:20" ht="15.95" customHeight="1" x14ac:dyDescent="0.15">
      <c r="B78" s="118" t="s">
        <v>36</v>
      </c>
      <c r="C78" s="122"/>
      <c r="D78" s="106"/>
      <c r="E78" s="105" t="s">
        <v>73</v>
      </c>
      <c r="F78" s="106"/>
      <c r="G78" s="111"/>
      <c r="H78" s="111"/>
      <c r="I78" s="111"/>
      <c r="J78" s="111"/>
      <c r="K78" s="111"/>
      <c r="L78" s="111"/>
      <c r="M78" s="111" t="s">
        <v>74</v>
      </c>
      <c r="N78" s="111"/>
      <c r="O78" s="111"/>
      <c r="P78" s="111"/>
      <c r="Q78" s="111"/>
      <c r="R78" s="111"/>
      <c r="S78" s="106"/>
      <c r="T78" s="112" t="s">
        <v>75</v>
      </c>
    </row>
    <row r="79" spans="2:20" ht="15.95" customHeight="1" x14ac:dyDescent="0.15">
      <c r="B79" s="119" t="s">
        <v>3</v>
      </c>
      <c r="C79" s="49" t="str">
        <f>IF(歩数・距離換算記録!$AG$59&gt;=C80+661*3,"=======","")</f>
        <v/>
      </c>
      <c r="D79" s="45" t="str">
        <f>IF(歩数・距離換算記録!$AG$59&gt;=D80+661*3,"=======","")</f>
        <v/>
      </c>
      <c r="E79" s="47" t="str">
        <f>IF(歩数・距離換算記録!$AG$59&gt;=E80+661*3,"=======","")</f>
        <v/>
      </c>
      <c r="F79" s="2" t="str">
        <f>IF(歩数・距離換算記録!$AG$59&gt;=F80+661*3,"=======","")</f>
        <v/>
      </c>
      <c r="G79" s="49" t="str">
        <f>IF(歩数・距離換算記録!$AG$59&gt;=G80+661*3,"=======","")</f>
        <v/>
      </c>
      <c r="H79" s="45" t="str">
        <f>IF(歩数・距離換算記録!$AG$59&gt;=H80+661*3,"=======","")</f>
        <v/>
      </c>
      <c r="I79" s="45" t="str">
        <f>IF(歩数・距離換算記録!$AG$59&gt;=I80+661*3,"=======","")</f>
        <v/>
      </c>
      <c r="J79" s="45" t="str">
        <f>IF(歩数・距離換算記録!$AG$59&gt;=J80+661*3,"=======","")</f>
        <v/>
      </c>
      <c r="K79" s="45" t="str">
        <f>IF(歩数・距離換算記録!$AG$59&gt;=K80+661*3,"=======","")</f>
        <v/>
      </c>
      <c r="L79" s="45" t="str">
        <f>IF(歩数・距離換算記録!$AG$59&gt;=L80+661*3,"=======","")</f>
        <v/>
      </c>
      <c r="M79" s="45" t="str">
        <f>IF(歩数・距離換算記録!$AG$59&gt;=M80+661*3,"=======","")</f>
        <v/>
      </c>
      <c r="N79" s="45" t="str">
        <f>IF(歩数・距離換算記録!$AG$59&gt;=N80+661*3,"=======","")</f>
        <v/>
      </c>
      <c r="O79" s="45" t="str">
        <f>IF(歩数・距離換算記録!$AG$59&gt;=O80+661*3,"=======","")</f>
        <v/>
      </c>
      <c r="P79" s="45" t="str">
        <f>IF(歩数・距離換算記録!$AG$59&gt;=P80+661*3,"=======","")</f>
        <v/>
      </c>
      <c r="Q79" s="45" t="str">
        <f>IF(歩数・距離換算記録!$AG$59&gt;=Q80+661*3,"=======","")</f>
        <v/>
      </c>
      <c r="R79" s="45" t="str">
        <f>IF(歩数・距離換算記録!$AG$59&gt;=R80+661*3,"=======","")</f>
        <v/>
      </c>
      <c r="S79" s="47" t="str">
        <f>IF(歩数・距離換算記録!$AG$59&gt;=S80+661*3,"=======","")</f>
        <v/>
      </c>
      <c r="T79" s="46" t="str">
        <f>IF(歩数・距離換算記録!$AG$59&gt;=T80+661*3,"=======","")</f>
        <v/>
      </c>
    </row>
    <row r="80" spans="2:20" ht="15.95" customHeight="1" x14ac:dyDescent="0.15">
      <c r="B80" s="119" t="s">
        <v>2</v>
      </c>
      <c r="C80" s="128">
        <v>473</v>
      </c>
      <c r="D80" s="124">
        <v>483</v>
      </c>
      <c r="E80" s="47">
        <v>493</v>
      </c>
      <c r="F80" s="126">
        <v>505</v>
      </c>
      <c r="G80" s="128">
        <v>517</v>
      </c>
      <c r="H80" s="124">
        <v>528</v>
      </c>
      <c r="I80" s="124">
        <v>540</v>
      </c>
      <c r="J80" s="124">
        <v>552</v>
      </c>
      <c r="K80" s="124">
        <v>564</v>
      </c>
      <c r="L80" s="124">
        <v>575</v>
      </c>
      <c r="M80" s="45">
        <v>587</v>
      </c>
      <c r="N80" s="124">
        <v>598</v>
      </c>
      <c r="O80" s="124">
        <v>608</v>
      </c>
      <c r="P80" s="124">
        <v>619</v>
      </c>
      <c r="Q80" s="124">
        <v>629</v>
      </c>
      <c r="R80" s="124">
        <v>640</v>
      </c>
      <c r="S80" s="125">
        <v>651</v>
      </c>
      <c r="T80" s="48">
        <v>661</v>
      </c>
    </row>
    <row r="81" spans="2:20" ht="15.95" customHeight="1" thickBot="1" x14ac:dyDescent="0.2">
      <c r="B81" s="97"/>
      <c r="C81" s="98"/>
      <c r="D81" s="98"/>
      <c r="E81" s="98"/>
      <c r="F81" s="98"/>
      <c r="G81" s="98">
        <f>$C$69+G80</f>
        <v>2500</v>
      </c>
      <c r="H81" s="99"/>
      <c r="I81" s="98"/>
      <c r="J81" s="98"/>
      <c r="K81" s="100">
        <f>$C$69+K80</f>
        <v>2547</v>
      </c>
      <c r="L81" s="98"/>
      <c r="M81" s="98"/>
      <c r="N81" s="98"/>
      <c r="O81" s="98"/>
      <c r="P81" s="98">
        <f>$C$69+P80</f>
        <v>2602</v>
      </c>
      <c r="Q81" s="98"/>
      <c r="R81" s="101"/>
      <c r="S81" s="102"/>
      <c r="T81" s="113" t="s">
        <v>77</v>
      </c>
    </row>
    <row r="82" spans="2:20" ht="15.95" customHeight="1" x14ac:dyDescent="0.15">
      <c r="B82" s="1"/>
      <c r="C82" s="14"/>
      <c r="D82" s="14"/>
      <c r="E82" s="14"/>
      <c r="F82" s="14"/>
      <c r="G82" s="14"/>
      <c r="H82" s="1"/>
      <c r="I82" s="14"/>
      <c r="J82" s="14"/>
      <c r="K82" s="13"/>
      <c r="L82" s="14"/>
      <c r="M82" s="14"/>
      <c r="N82" s="14"/>
      <c r="O82" s="14"/>
      <c r="P82" s="14"/>
      <c r="Q82" s="14"/>
      <c r="R82" s="12"/>
      <c r="S82" s="104"/>
      <c r="T82" s="1"/>
    </row>
    <row r="83" spans="2:20" ht="15.95" customHeight="1" x14ac:dyDescent="0.15">
      <c r="B83" s="1"/>
      <c r="C83" s="14"/>
      <c r="D83" s="14"/>
      <c r="E83" s="14"/>
      <c r="F83" s="14"/>
      <c r="G83" s="14"/>
      <c r="H83" s="1"/>
      <c r="I83" s="14"/>
      <c r="J83" s="14"/>
      <c r="K83" s="13"/>
      <c r="L83" s="14"/>
      <c r="M83" s="14"/>
      <c r="N83" s="14"/>
      <c r="O83" s="14"/>
      <c r="P83" s="14"/>
      <c r="Q83" s="14"/>
      <c r="R83" s="12"/>
      <c r="S83" s="104"/>
      <c r="T83" s="1"/>
    </row>
    <row r="84" spans="2:20" ht="15.95" customHeight="1" x14ac:dyDescent="0.15">
      <c r="B84" s="1"/>
      <c r="C84" s="14"/>
      <c r="D84" s="14"/>
      <c r="E84" s="14"/>
      <c r="F84" s="14"/>
      <c r="G84" s="14"/>
      <c r="H84" s="1"/>
      <c r="I84" s="14"/>
      <c r="J84" s="14"/>
      <c r="K84" s="13"/>
      <c r="L84" s="14"/>
      <c r="M84" s="14"/>
      <c r="N84" s="14"/>
      <c r="O84" s="14"/>
      <c r="P84" s="14"/>
      <c r="Q84" s="14"/>
      <c r="R84" s="12"/>
      <c r="S84" s="104"/>
      <c r="T84" s="1"/>
    </row>
    <row r="85" spans="2:20" ht="15.95" customHeight="1" x14ac:dyDescent="0.15">
      <c r="B85" s="1"/>
      <c r="C85" s="14"/>
      <c r="D85" s="14"/>
      <c r="E85" s="14"/>
      <c r="F85" s="14"/>
      <c r="G85" s="14"/>
      <c r="H85" s="1"/>
      <c r="I85" s="14"/>
      <c r="J85" s="14"/>
      <c r="K85" s="13"/>
      <c r="L85" s="14"/>
      <c r="M85" s="14"/>
      <c r="N85" s="14"/>
      <c r="O85" s="14"/>
      <c r="P85" s="14"/>
      <c r="Q85" s="14"/>
      <c r="R85" s="12"/>
      <c r="S85" s="104"/>
      <c r="T85" s="1"/>
    </row>
    <row r="86" spans="2:20" ht="15.95" customHeight="1" x14ac:dyDescent="0.15">
      <c r="B86" s="1"/>
      <c r="C86" s="14"/>
      <c r="D86" s="14"/>
      <c r="E86" s="14"/>
      <c r="F86" s="14"/>
      <c r="G86" s="14"/>
      <c r="H86" s="1"/>
      <c r="I86" s="14"/>
      <c r="J86" s="14"/>
      <c r="K86" s="13"/>
      <c r="L86" s="14"/>
      <c r="M86" s="14"/>
      <c r="N86" s="14"/>
      <c r="O86" s="14"/>
      <c r="P86" s="14"/>
      <c r="Q86" s="14"/>
      <c r="R86" s="12"/>
      <c r="S86" s="104"/>
      <c r="T86" s="1"/>
    </row>
    <row r="87" spans="2:20" ht="15.95" customHeight="1" x14ac:dyDescent="0.15"/>
    <row r="88" spans="2:20" ht="15.95" customHeight="1" thickBot="1" x14ac:dyDescent="0.2">
      <c r="B88" s="65" t="s">
        <v>31</v>
      </c>
    </row>
    <row r="89" spans="2:20" ht="15.95" customHeight="1" x14ac:dyDescent="0.15">
      <c r="B89" s="118" t="s">
        <v>36</v>
      </c>
      <c r="C89" s="116" t="s">
        <v>37</v>
      </c>
      <c r="D89" s="108" t="s">
        <v>38</v>
      </c>
      <c r="E89" s="109" t="s">
        <v>39</v>
      </c>
      <c r="F89" s="109" t="s">
        <v>40</v>
      </c>
      <c r="G89" s="109" t="s">
        <v>41</v>
      </c>
      <c r="H89" s="109" t="s">
        <v>42</v>
      </c>
      <c r="I89" s="109" t="s">
        <v>43</v>
      </c>
      <c r="J89" s="109" t="s">
        <v>44</v>
      </c>
      <c r="K89" s="109" t="s">
        <v>45</v>
      </c>
      <c r="L89" s="109" t="s">
        <v>46</v>
      </c>
      <c r="M89" s="109" t="s">
        <v>47</v>
      </c>
      <c r="N89" s="109"/>
      <c r="O89" s="109"/>
      <c r="P89" s="109"/>
      <c r="Q89" s="109" t="s">
        <v>48</v>
      </c>
      <c r="R89" s="109"/>
      <c r="S89" s="109"/>
      <c r="T89" s="110" t="s">
        <v>49</v>
      </c>
    </row>
    <row r="90" spans="2:20" ht="15.95" customHeight="1" x14ac:dyDescent="0.15">
      <c r="B90" s="119" t="s">
        <v>3</v>
      </c>
      <c r="C90" s="117" t="str">
        <f>IF(歩数・距離換算記録!$AG$59&gt;=D91+661*4,"=======","")</f>
        <v/>
      </c>
      <c r="D90" s="2" t="str">
        <f>IF(歩数・距離換算記録!$AG$59&gt;=D91+661*4,"=======","")</f>
        <v/>
      </c>
      <c r="E90" s="45" t="str">
        <f>IF(歩数・距離換算記録!$AG$59&gt;=E91+661*4,"=======","")</f>
        <v/>
      </c>
      <c r="F90" s="45" t="str">
        <f>IF(歩数・距離換算記録!$AG$59&gt;=F91+661*4,"=======","")</f>
        <v/>
      </c>
      <c r="G90" s="45" t="str">
        <f>IF(歩数・距離換算記録!$AG$59&gt;=G91+661*4,"=======","")</f>
        <v/>
      </c>
      <c r="H90" s="45" t="str">
        <f>IF(歩数・距離換算記録!$AG$59&gt;=H91+661*4,"=======","")</f>
        <v/>
      </c>
      <c r="I90" s="45" t="str">
        <f>IF(歩数・距離換算記録!$AG$59&gt;=I91+661*4,"=======","")</f>
        <v/>
      </c>
      <c r="J90" s="45" t="str">
        <f>IF(歩数・距離換算記録!$AG$59&gt;=J91+661*4,"=======","")</f>
        <v/>
      </c>
      <c r="K90" s="45" t="str">
        <f>IF(歩数・距離換算記録!$AG$59&gt;=K91+661*4,"=======","")</f>
        <v/>
      </c>
      <c r="L90" s="45" t="str">
        <f>IF(歩数・距離換算記録!$AG$59&gt;=L91+661*4,"=======","")</f>
        <v/>
      </c>
      <c r="M90" s="45" t="str">
        <f>IF(歩数・距離換算記録!$AG$59&gt;=M91+661*4,"=======","")</f>
        <v/>
      </c>
      <c r="N90" s="45" t="str">
        <f>IF(歩数・距離換算記録!$AG$59&gt;=N91+661*4,"=======","")</f>
        <v/>
      </c>
      <c r="O90" s="45" t="str">
        <f>IF(歩数・距離換算記録!$AG$59&gt;=O91+661*4,"=======","")</f>
        <v/>
      </c>
      <c r="P90" s="45" t="str">
        <f>IF(歩数・距離換算記録!$AG$59&gt;=P91+661*4,"=======","")</f>
        <v/>
      </c>
      <c r="Q90" s="45" t="str">
        <f>IF(歩数・距離換算記録!$AG$59&gt;=Q91+661*4,"=======","")</f>
        <v/>
      </c>
      <c r="R90" s="45" t="str">
        <f>IF(歩数・距離換算記録!$AG$59&gt;=R91+661*4,"=======","")</f>
        <v/>
      </c>
      <c r="S90" s="47" t="str">
        <f>IF(歩数・距離換算記録!$AG$59&gt;=S91+661*4,"=======","")</f>
        <v/>
      </c>
      <c r="T90" s="46" t="str">
        <f>IF(歩数・距離換算記録!$AG$59&gt;=T91+661*4,"=======","")</f>
        <v/>
      </c>
    </row>
    <row r="91" spans="2:20" ht="15.95" customHeight="1" x14ac:dyDescent="0.15">
      <c r="B91" s="119" t="s">
        <v>2</v>
      </c>
      <c r="C91" s="117" t="s">
        <v>80</v>
      </c>
      <c r="D91" s="2">
        <v>1</v>
      </c>
      <c r="E91" s="45">
        <v>4</v>
      </c>
      <c r="F91" s="45">
        <v>11</v>
      </c>
      <c r="G91" s="45">
        <v>13</v>
      </c>
      <c r="H91" s="45">
        <v>18</v>
      </c>
      <c r="I91" s="45">
        <v>19</v>
      </c>
      <c r="J91" s="45">
        <v>23</v>
      </c>
      <c r="K91" s="45">
        <v>26</v>
      </c>
      <c r="L91" s="45">
        <v>31</v>
      </c>
      <c r="M91" s="45">
        <v>43</v>
      </c>
      <c r="N91" s="124">
        <v>54</v>
      </c>
      <c r="O91" s="124">
        <v>65</v>
      </c>
      <c r="P91" s="124">
        <v>76</v>
      </c>
      <c r="Q91" s="45">
        <v>86</v>
      </c>
      <c r="R91" s="124">
        <v>96</v>
      </c>
      <c r="S91" s="125">
        <v>106</v>
      </c>
      <c r="T91" s="46">
        <v>116</v>
      </c>
    </row>
    <row r="92" spans="2:20" ht="15.95" customHeight="1" thickBot="1" x14ac:dyDescent="0.2">
      <c r="B92" s="15"/>
      <c r="C92" s="17">
        <f>661*4</f>
        <v>2644</v>
      </c>
      <c r="D92" s="1"/>
      <c r="E92" s="1"/>
      <c r="F92" s="1"/>
      <c r="G92" s="103"/>
      <c r="H92" s="103"/>
      <c r="I92" s="9"/>
      <c r="J92" s="12"/>
      <c r="K92" s="14"/>
      <c r="L92" s="13"/>
      <c r="M92" s="14"/>
      <c r="N92" s="14">
        <f>$C$92+N91</f>
        <v>2698</v>
      </c>
      <c r="O92" s="14"/>
      <c r="P92" s="14"/>
      <c r="Q92" s="14"/>
      <c r="R92" s="14"/>
      <c r="S92" s="14">
        <f>$C$92+S91</f>
        <v>2750</v>
      </c>
      <c r="T92" s="113"/>
    </row>
    <row r="93" spans="2:20" ht="15.95" customHeight="1" x14ac:dyDescent="0.15">
      <c r="B93" s="118" t="s">
        <v>36</v>
      </c>
      <c r="C93" s="120" t="s">
        <v>50</v>
      </c>
      <c r="D93" s="106" t="s">
        <v>51</v>
      </c>
      <c r="E93" s="106" t="s">
        <v>52</v>
      </c>
      <c r="F93" s="106" t="s">
        <v>53</v>
      </c>
      <c r="G93" s="106" t="s">
        <v>54</v>
      </c>
      <c r="H93" s="106" t="s">
        <v>55</v>
      </c>
      <c r="I93" s="106" t="s">
        <v>56</v>
      </c>
      <c r="J93" s="106" t="s">
        <v>57</v>
      </c>
      <c r="K93" s="106" t="s">
        <v>58</v>
      </c>
      <c r="L93" s="106"/>
      <c r="M93" s="106" t="s">
        <v>59</v>
      </c>
      <c r="N93" s="106"/>
      <c r="O93" s="106"/>
      <c r="P93" s="106"/>
      <c r="Q93" s="106"/>
      <c r="R93" s="106"/>
      <c r="S93" s="106" t="s">
        <v>60</v>
      </c>
      <c r="T93" s="54" t="s">
        <v>63</v>
      </c>
    </row>
    <row r="94" spans="2:20" ht="15.95" customHeight="1" x14ac:dyDescent="0.15">
      <c r="B94" s="119" t="s">
        <v>3</v>
      </c>
      <c r="C94" s="121" t="str">
        <f>IF(歩数・距離換算記録!$AG$59&gt;=C95+661*4,"=======","")</f>
        <v/>
      </c>
      <c r="D94" s="2" t="str">
        <f>IF(歩数・距離換算記録!$AG$59&gt;=D95+661*4,"=======","")</f>
        <v/>
      </c>
      <c r="E94" s="49" t="str">
        <f>IF(歩数・距離換算記録!$AG$59&gt;=E95+661*4,"=======","")</f>
        <v/>
      </c>
      <c r="F94" s="45" t="str">
        <f>IF(歩数・距離換算記録!$AG$59&gt;=F95+661*4,"=======","")</f>
        <v/>
      </c>
      <c r="G94" s="45" t="str">
        <f>IF(歩数・距離換算記録!$AG$59&gt;=G95+661*4,"=======","")</f>
        <v/>
      </c>
      <c r="H94" s="45" t="str">
        <f>IF(歩数・距離換算記録!$AG$59&gt;=H95+661*4,"=======","")</f>
        <v/>
      </c>
      <c r="I94" s="45" t="str">
        <f>IF(歩数・距離換算記録!$AG$59&gt;=I95+661*4,"=======","")</f>
        <v/>
      </c>
      <c r="J94" s="45" t="str">
        <f>IF(歩数・距離換算記録!$AG$59&gt;=J95+661*4,"=======","")</f>
        <v/>
      </c>
      <c r="K94" s="45" t="str">
        <f>IF(歩数・距離換算記録!$AG$59&gt;=K95+661*4,"=======","")</f>
        <v/>
      </c>
      <c r="L94" s="45" t="str">
        <f>IF(歩数・距離換算記録!$AG$59&gt;=L95+661*4,"=======","")</f>
        <v/>
      </c>
      <c r="M94" s="45" t="str">
        <f>IF(歩数・距離換算記録!$AG$59&gt;=M95+661*4,"=======","")</f>
        <v/>
      </c>
      <c r="N94" s="45" t="str">
        <f>IF(歩数・距離換算記録!$AG$59&gt;=N95+661*4,"=======","")</f>
        <v/>
      </c>
      <c r="O94" s="45" t="str">
        <f>IF(歩数・距離換算記録!$AG$59&gt;=O95+661*4,"=======","")</f>
        <v/>
      </c>
      <c r="P94" s="45" t="str">
        <f>IF(歩数・距離換算記録!$AG$59&gt;=P95+661*4,"=======","")</f>
        <v/>
      </c>
      <c r="Q94" s="45" t="str">
        <f>IF(歩数・距離換算記録!$AG$59&gt;=Q95+661*4,"=======","")</f>
        <v/>
      </c>
      <c r="R94" s="45" t="str">
        <f>IF(歩数・距離換算記録!$AG$59&gt;=R95+661*4,"=======","")</f>
        <v/>
      </c>
      <c r="S94" s="47" t="str">
        <f>IF(歩数・距離換算記録!$AG$59&gt;=S95+661*4,"=======","")</f>
        <v/>
      </c>
      <c r="T94" s="46" t="str">
        <f>IF(歩数・距離換算記録!$AG$59&gt;=T95+661*4,"=======","")</f>
        <v/>
      </c>
    </row>
    <row r="95" spans="2:20" ht="15.95" customHeight="1" x14ac:dyDescent="0.15">
      <c r="B95" s="119" t="s">
        <v>2</v>
      </c>
      <c r="C95" s="121">
        <v>119</v>
      </c>
      <c r="D95" s="2">
        <v>120</v>
      </c>
      <c r="E95" s="49">
        <v>122</v>
      </c>
      <c r="F95" s="45">
        <v>126</v>
      </c>
      <c r="G95" s="45">
        <v>140</v>
      </c>
      <c r="H95" s="45">
        <v>145</v>
      </c>
      <c r="I95" s="45">
        <v>159</v>
      </c>
      <c r="J95" s="45">
        <v>169</v>
      </c>
      <c r="K95" s="45">
        <v>183</v>
      </c>
      <c r="L95" s="124">
        <v>194</v>
      </c>
      <c r="M95" s="45">
        <v>206</v>
      </c>
      <c r="N95" s="124">
        <v>218</v>
      </c>
      <c r="O95" s="124">
        <v>231</v>
      </c>
      <c r="P95" s="124">
        <v>243</v>
      </c>
      <c r="Q95" s="124">
        <v>256</v>
      </c>
      <c r="R95" s="124">
        <v>268</v>
      </c>
      <c r="S95" s="47">
        <v>281</v>
      </c>
      <c r="T95" s="46">
        <v>287</v>
      </c>
    </row>
    <row r="96" spans="2:20" ht="15.95" customHeight="1" thickBot="1" x14ac:dyDescent="0.2">
      <c r="B96" s="8"/>
      <c r="C96" s="115"/>
      <c r="D96" s="98"/>
      <c r="E96" s="98"/>
      <c r="F96" s="17"/>
      <c r="G96" s="13"/>
      <c r="H96" s="17"/>
      <c r="I96" s="13">
        <f>$C$92+I95</f>
        <v>2803</v>
      </c>
      <c r="K96" s="13"/>
      <c r="L96" s="14"/>
      <c r="M96" s="14">
        <f>$C$92+M95</f>
        <v>2850</v>
      </c>
      <c r="N96" s="14"/>
      <c r="O96" s="14"/>
      <c r="P96" s="14"/>
      <c r="Q96" s="14">
        <f>$C$92+Q95</f>
        <v>2900</v>
      </c>
      <c r="R96" s="14"/>
      <c r="S96" s="14"/>
      <c r="T96" s="114"/>
    </row>
    <row r="97" spans="2:20" ht="15.95" customHeight="1" x14ac:dyDescent="0.15">
      <c r="B97" s="118" t="s">
        <v>36</v>
      </c>
      <c r="C97" s="122" t="s">
        <v>62</v>
      </c>
      <c r="D97" s="105"/>
      <c r="E97" s="106"/>
      <c r="F97" s="106" t="s">
        <v>63</v>
      </c>
      <c r="G97" s="106"/>
      <c r="H97" s="106"/>
      <c r="I97" s="106" t="s">
        <v>64</v>
      </c>
      <c r="J97" s="106" t="s">
        <v>65</v>
      </c>
      <c r="K97" s="106" t="s">
        <v>66</v>
      </c>
      <c r="L97" s="106" t="s">
        <v>67</v>
      </c>
      <c r="M97" s="106" t="s">
        <v>68</v>
      </c>
      <c r="N97" s="106" t="s">
        <v>69</v>
      </c>
      <c r="O97" s="106" t="s">
        <v>70</v>
      </c>
      <c r="P97" s="106" t="s">
        <v>71</v>
      </c>
      <c r="Q97" s="106"/>
      <c r="R97" s="106" t="s">
        <v>72</v>
      </c>
      <c r="S97" s="106"/>
      <c r="T97" s="107"/>
    </row>
    <row r="98" spans="2:20" ht="15.95" customHeight="1" x14ac:dyDescent="0.15">
      <c r="B98" s="119" t="s">
        <v>3</v>
      </c>
      <c r="C98" s="49" t="str">
        <f>IF(歩数・距離換算記録!$AG$59&gt;=C99+661*4,"=======","")</f>
        <v/>
      </c>
      <c r="D98" s="47" t="str">
        <f>IF(歩数・距離換算記録!$AG$59&gt;=D99+661*4,"=======","")</f>
        <v/>
      </c>
      <c r="E98" s="2" t="str">
        <f>IF(歩数・距離換算記録!$AG$59&gt;=E99+661*4,"=======","")</f>
        <v/>
      </c>
      <c r="F98" s="49" t="str">
        <f>IF(歩数・距離換算記録!$AG$59&gt;=F99+661*4,"=======","")</f>
        <v/>
      </c>
      <c r="G98" s="45" t="str">
        <f>IF(歩数・距離換算記録!$AG$59&gt;=G99+661*4,"=======","")</f>
        <v/>
      </c>
      <c r="H98" s="45" t="str">
        <f>IF(歩数・距離換算記録!$AG$59&gt;=H99+661*4,"=======","")</f>
        <v/>
      </c>
      <c r="I98" s="45" t="str">
        <f>IF(歩数・距離換算記録!$AG$59&gt;=I99+661*4,"=======","")</f>
        <v/>
      </c>
      <c r="J98" s="45" t="str">
        <f>IF(歩数・距離換算記録!$AG$59&gt;=J99+661*4,"=======","")</f>
        <v/>
      </c>
      <c r="K98" s="45" t="str">
        <f>IF(歩数・距離換算記録!$AG$59&gt;=K99+661*4,"=======","")</f>
        <v/>
      </c>
      <c r="L98" s="45" t="str">
        <f>IF(歩数・距離換算記録!$AG$59&gt;=L99+661*4,"=======","")</f>
        <v/>
      </c>
      <c r="M98" s="45" t="str">
        <f>IF(歩数・距離換算記録!$AG$59&gt;=M99+661*4,"=======","")</f>
        <v/>
      </c>
      <c r="N98" s="45" t="str">
        <f>IF(歩数・距離換算記録!$AG$59&gt;=N99+661*4,"=======","")</f>
        <v/>
      </c>
      <c r="O98" s="45" t="str">
        <f>IF(歩数・距離換算記録!$AG$59&gt;=O99+661*4,"=======","")</f>
        <v/>
      </c>
      <c r="P98" s="45" t="str">
        <f>IF(歩数・距離換算記録!$AG$59&gt;=P99+661*4,"=======","")</f>
        <v/>
      </c>
      <c r="Q98" s="45" t="str">
        <f>IF(歩数・距離換算記録!$AG$59&gt;=Q99+661*4,"=======","")</f>
        <v/>
      </c>
      <c r="R98" s="45" t="str">
        <f>IF(歩数・距離換算記録!$AG$59&gt;=R99+661*4,"=======","")</f>
        <v/>
      </c>
      <c r="S98" s="47" t="str">
        <f>IF(歩数・距離換算記録!$AG$59&gt;=S99+661*4,"=======","")</f>
        <v/>
      </c>
      <c r="T98" s="46" t="str">
        <f>IF(歩数・距離換算記録!$AG$59&gt;=T99+661*4,"=======","")</f>
        <v/>
      </c>
    </row>
    <row r="99" spans="2:20" ht="15.95" customHeight="1" x14ac:dyDescent="0.15">
      <c r="B99" s="119" t="s">
        <v>2</v>
      </c>
      <c r="C99" s="49">
        <v>292</v>
      </c>
      <c r="D99" s="125">
        <v>303</v>
      </c>
      <c r="E99" s="126">
        <v>314</v>
      </c>
      <c r="F99" s="49">
        <v>325</v>
      </c>
      <c r="G99" s="124">
        <v>337</v>
      </c>
      <c r="H99" s="124">
        <v>350</v>
      </c>
      <c r="I99" s="45">
        <v>363</v>
      </c>
      <c r="J99" s="45">
        <v>375</v>
      </c>
      <c r="K99" s="45">
        <v>376</v>
      </c>
      <c r="L99" s="45">
        <v>386</v>
      </c>
      <c r="M99" s="45">
        <v>394</v>
      </c>
      <c r="N99" s="45">
        <v>405</v>
      </c>
      <c r="O99" s="45">
        <v>413</v>
      </c>
      <c r="P99" s="45">
        <v>425</v>
      </c>
      <c r="Q99" s="124">
        <v>434</v>
      </c>
      <c r="R99" s="45">
        <v>443</v>
      </c>
      <c r="S99" s="125">
        <v>453</v>
      </c>
      <c r="T99" s="127">
        <v>463</v>
      </c>
    </row>
    <row r="100" spans="2:20" ht="15.95" customHeight="1" thickBot="1" x14ac:dyDescent="0.2">
      <c r="B100" s="8"/>
      <c r="C100" s="14"/>
      <c r="D100" s="50">
        <f>$C$92+D99</f>
        <v>2947</v>
      </c>
      <c r="E100" s="51"/>
      <c r="F100" s="14"/>
      <c r="G100" s="17"/>
      <c r="H100" s="13"/>
      <c r="I100" s="17">
        <f>$C$92+I99</f>
        <v>3007</v>
      </c>
      <c r="J100" s="13"/>
      <c r="K100" s="14"/>
      <c r="L100" s="13"/>
      <c r="M100" s="14"/>
      <c r="N100" s="14">
        <f>$C$92+N99</f>
        <v>3049</v>
      </c>
      <c r="O100" s="14"/>
      <c r="P100" s="14"/>
      <c r="Q100" s="14"/>
      <c r="R100" s="14"/>
      <c r="S100" s="51">
        <f>$C$92+S99</f>
        <v>3097</v>
      </c>
      <c r="T100" s="52"/>
    </row>
    <row r="101" spans="2:20" ht="15.95" customHeight="1" x14ac:dyDescent="0.15">
      <c r="B101" s="118" t="s">
        <v>36</v>
      </c>
      <c r="C101" s="123"/>
      <c r="D101" s="53"/>
      <c r="E101" s="55" t="s">
        <v>73</v>
      </c>
      <c r="F101" s="53"/>
      <c r="G101" s="56"/>
      <c r="H101" s="56"/>
      <c r="I101" s="56"/>
      <c r="J101" s="56"/>
      <c r="K101" s="56"/>
      <c r="L101" s="56" t="s">
        <v>74</v>
      </c>
      <c r="M101" s="56"/>
      <c r="N101" s="56"/>
      <c r="O101" s="56"/>
      <c r="P101" s="56"/>
      <c r="Q101" s="56"/>
      <c r="R101" s="56"/>
      <c r="S101" s="53"/>
      <c r="T101" s="67" t="s">
        <v>75</v>
      </c>
    </row>
    <row r="102" spans="2:20" ht="15.95" customHeight="1" x14ac:dyDescent="0.15">
      <c r="B102" s="119" t="s">
        <v>3</v>
      </c>
      <c r="C102" s="49" t="str">
        <f>IF(歩数・距離換算記録!$AG$59&gt;=C103+661*4,"=======","")</f>
        <v/>
      </c>
      <c r="D102" s="45" t="str">
        <f>IF(歩数・距離換算記録!$AG$59&gt;=D103+661*4,"=======","")</f>
        <v/>
      </c>
      <c r="E102" s="47" t="str">
        <f>IF(歩数・距離換算記録!$AG$59&gt;=E103+661*4,"=======","")</f>
        <v/>
      </c>
      <c r="F102" s="2" t="str">
        <f>IF(歩数・距離換算記録!$AG$59&gt;=F103+661*4,"=======","")</f>
        <v/>
      </c>
      <c r="G102" s="49" t="str">
        <f>IF(歩数・距離換算記録!$AG$59&gt;=G103+661*4,"=======","")</f>
        <v/>
      </c>
      <c r="H102" s="45" t="str">
        <f>IF(歩数・距離換算記録!$AG$59&gt;=H103+661*4,"=======","")</f>
        <v/>
      </c>
      <c r="I102" s="45" t="str">
        <f>IF(歩数・距離換算記録!$AG$59&gt;=I103+661*4,"=======","")</f>
        <v/>
      </c>
      <c r="J102" s="45" t="str">
        <f>IF(歩数・距離換算記録!$AG$59&gt;=J103+661*4,"=======","")</f>
        <v/>
      </c>
      <c r="K102" s="45" t="str">
        <f>IF(歩数・距離換算記録!$AG$59&gt;=K103+661*4,"=======","")</f>
        <v/>
      </c>
      <c r="L102" s="45" t="str">
        <f>IF(歩数・距離換算記録!$AG$59&gt;=L103+661*4,"=======","")</f>
        <v/>
      </c>
      <c r="M102" s="45" t="str">
        <f>IF(歩数・距離換算記録!$AG$59&gt;=M103+661*4,"=======","")</f>
        <v/>
      </c>
      <c r="N102" s="45" t="str">
        <f>IF(歩数・距離換算記録!$AG$59&gt;=N103+661*4,"=======","")</f>
        <v/>
      </c>
      <c r="O102" s="45" t="str">
        <f>IF(歩数・距離換算記録!$AG$59&gt;=O103+661*4,"=======","")</f>
        <v/>
      </c>
      <c r="P102" s="45" t="str">
        <f>IF(歩数・距離換算記録!$AG$59&gt;=P103+661*4,"=======","")</f>
        <v/>
      </c>
      <c r="Q102" s="45" t="str">
        <f>IF(歩数・距離換算記録!$AG$59&gt;=Q103+661*4,"=======","")</f>
        <v/>
      </c>
      <c r="R102" s="45" t="str">
        <f>IF(歩数・距離換算記録!$AG$59&gt;=R103+661*4,"=======","")</f>
        <v/>
      </c>
      <c r="S102" s="47" t="str">
        <f>IF(歩数・距離換算記録!$AG$59&gt;=S103+661*4,"=======","")</f>
        <v/>
      </c>
      <c r="T102" s="46" t="str">
        <f>IF(歩数・距離換算記録!$AG$59&gt;=T103+661*4,"=======","")</f>
        <v/>
      </c>
    </row>
    <row r="103" spans="2:20" ht="15.95" customHeight="1" x14ac:dyDescent="0.15">
      <c r="B103" s="119" t="s">
        <v>2</v>
      </c>
      <c r="C103" s="128">
        <v>473</v>
      </c>
      <c r="D103" s="124">
        <v>483</v>
      </c>
      <c r="E103" s="47">
        <v>493</v>
      </c>
      <c r="F103" s="126">
        <v>505</v>
      </c>
      <c r="G103" s="128">
        <v>517</v>
      </c>
      <c r="H103" s="124">
        <v>528</v>
      </c>
      <c r="I103" s="124">
        <v>540</v>
      </c>
      <c r="J103" s="124">
        <v>552</v>
      </c>
      <c r="K103" s="124">
        <v>564</v>
      </c>
      <c r="L103" s="45">
        <v>575</v>
      </c>
      <c r="M103" s="124">
        <v>587</v>
      </c>
      <c r="N103" s="124">
        <v>598</v>
      </c>
      <c r="O103" s="124">
        <v>608</v>
      </c>
      <c r="P103" s="124">
        <v>619</v>
      </c>
      <c r="Q103" s="124">
        <v>629</v>
      </c>
      <c r="R103" s="124">
        <v>640</v>
      </c>
      <c r="S103" s="125">
        <v>651</v>
      </c>
      <c r="T103" s="48">
        <v>661</v>
      </c>
    </row>
    <row r="104" spans="2:20" ht="15.95" customHeight="1" thickBot="1" x14ac:dyDescent="0.2">
      <c r="B104" s="97"/>
      <c r="C104" s="98"/>
      <c r="D104" s="98"/>
      <c r="E104" s="98"/>
      <c r="F104" s="98">
        <f>$C$92+F103</f>
        <v>3149</v>
      </c>
      <c r="G104" s="98"/>
      <c r="H104" s="99"/>
      <c r="I104" s="98"/>
      <c r="J104" s="98">
        <f>$C$92+J103</f>
        <v>3196</v>
      </c>
      <c r="K104" s="100"/>
      <c r="L104" s="98"/>
      <c r="M104" s="98"/>
      <c r="N104" s="98"/>
      <c r="O104" s="98">
        <f>$C$92+O103</f>
        <v>3252</v>
      </c>
      <c r="P104" s="98"/>
      <c r="Q104" s="98"/>
      <c r="R104" s="101"/>
      <c r="S104" s="102"/>
      <c r="T104" s="113" t="s">
        <v>82</v>
      </c>
    </row>
    <row r="105" spans="2:20" ht="15.95" customHeight="1" x14ac:dyDescent="0.15"/>
    <row r="106" spans="2:20" ht="15.95" customHeight="1" thickBot="1" x14ac:dyDescent="0.2">
      <c r="B106" s="65" t="s">
        <v>32</v>
      </c>
    </row>
    <row r="107" spans="2:20" ht="15.95" customHeight="1" x14ac:dyDescent="0.15">
      <c r="B107" s="118" t="s">
        <v>36</v>
      </c>
      <c r="C107" s="116" t="s">
        <v>37</v>
      </c>
      <c r="D107" s="108" t="s">
        <v>38</v>
      </c>
      <c r="E107" s="109" t="s">
        <v>39</v>
      </c>
      <c r="F107" s="109" t="s">
        <v>40</v>
      </c>
      <c r="G107" s="109" t="s">
        <v>41</v>
      </c>
      <c r="H107" s="109" t="s">
        <v>42</v>
      </c>
      <c r="I107" s="109" t="s">
        <v>43</v>
      </c>
      <c r="J107" s="109" t="s">
        <v>44</v>
      </c>
      <c r="K107" s="109" t="s">
        <v>45</v>
      </c>
      <c r="L107" s="109" t="s">
        <v>46</v>
      </c>
      <c r="M107" s="109" t="s">
        <v>47</v>
      </c>
      <c r="N107" s="109"/>
      <c r="O107" s="109"/>
      <c r="P107" s="109"/>
      <c r="Q107" s="109" t="s">
        <v>48</v>
      </c>
      <c r="R107" s="109"/>
      <c r="S107" s="109"/>
      <c r="T107" s="110" t="s">
        <v>49</v>
      </c>
    </row>
    <row r="108" spans="2:20" ht="15.95" customHeight="1" x14ac:dyDescent="0.15">
      <c r="B108" s="119" t="s">
        <v>3</v>
      </c>
      <c r="C108" s="117" t="str">
        <f>IF(歩数・距離換算記録!$AG$59&gt;=D109+661*5,"=======","")</f>
        <v/>
      </c>
      <c r="D108" s="2" t="str">
        <f>IF(歩数・距離換算記録!$AG$59&gt;=D109+661*5,"=======","")</f>
        <v/>
      </c>
      <c r="E108" s="45" t="str">
        <f>IF(歩数・距離換算記録!$AG$59&gt;=E109+661*5,"=======","")</f>
        <v/>
      </c>
      <c r="F108" s="45" t="str">
        <f>IF(歩数・距離換算記録!$AG$59&gt;=F109+661*5,"=======","")</f>
        <v/>
      </c>
      <c r="G108" s="45" t="str">
        <f>IF(歩数・距離換算記録!$AG$59&gt;=G109+661*5,"=======","")</f>
        <v/>
      </c>
      <c r="H108" s="45" t="str">
        <f>IF(歩数・距離換算記録!$AG$59&gt;=H109+661*5,"=======","")</f>
        <v/>
      </c>
      <c r="I108" s="45" t="str">
        <f>IF(歩数・距離換算記録!$AG$59&gt;=I109+661*5,"=======","")</f>
        <v/>
      </c>
      <c r="J108" s="45" t="str">
        <f>IF(歩数・距離換算記録!$AG$59&gt;=J109+661*5,"=======","")</f>
        <v/>
      </c>
      <c r="K108" s="45" t="str">
        <f>IF(歩数・距離換算記録!$AG$59&gt;=K109+661*5,"=======","")</f>
        <v/>
      </c>
      <c r="L108" s="45" t="str">
        <f>IF(歩数・距離換算記録!$AG$59&gt;=L109+661*5,"=======","")</f>
        <v/>
      </c>
      <c r="M108" s="45" t="str">
        <f>IF(歩数・距離換算記録!$AG$59&gt;=M109+661*5,"=======","")</f>
        <v/>
      </c>
      <c r="N108" s="45" t="str">
        <f>IF(歩数・距離換算記録!$AG$59&gt;=N109+661*5,"=======","")</f>
        <v/>
      </c>
      <c r="O108" s="45" t="str">
        <f>IF(歩数・距離換算記録!$AG$59&gt;=O109+661*5,"=======","")</f>
        <v/>
      </c>
      <c r="P108" s="45" t="str">
        <f>IF(歩数・距離換算記録!$AG$59&gt;=P109+661*5,"=======","")</f>
        <v/>
      </c>
      <c r="Q108" s="45" t="str">
        <f>IF(歩数・距離換算記録!$AG$59&gt;=Q109+661*5,"=======","")</f>
        <v/>
      </c>
      <c r="R108" s="45" t="str">
        <f>IF(歩数・距離換算記録!$AG$59&gt;=R109+661*5,"=======","")</f>
        <v/>
      </c>
      <c r="S108" s="47" t="str">
        <f>IF(歩数・距離換算記録!$AG$59&gt;=S109+661*5,"=======","")</f>
        <v/>
      </c>
      <c r="T108" s="46" t="str">
        <f>IF(歩数・距離換算記録!$AG$59&gt;=T109+661*5,"=======","")</f>
        <v/>
      </c>
    </row>
    <row r="109" spans="2:20" ht="15.95" customHeight="1" x14ac:dyDescent="0.15">
      <c r="B109" s="119" t="s">
        <v>2</v>
      </c>
      <c r="C109" s="117" t="s">
        <v>80</v>
      </c>
      <c r="D109" s="2">
        <v>1</v>
      </c>
      <c r="E109" s="45">
        <v>4</v>
      </c>
      <c r="F109" s="45">
        <v>11</v>
      </c>
      <c r="G109" s="45">
        <v>13</v>
      </c>
      <c r="H109" s="45">
        <v>18</v>
      </c>
      <c r="I109" s="45">
        <v>19</v>
      </c>
      <c r="J109" s="45">
        <v>23</v>
      </c>
      <c r="K109" s="45">
        <v>26</v>
      </c>
      <c r="L109" s="45">
        <v>31</v>
      </c>
      <c r="M109" s="45">
        <v>43</v>
      </c>
      <c r="N109" s="124">
        <v>54</v>
      </c>
      <c r="O109" s="124">
        <v>65</v>
      </c>
      <c r="P109" s="124">
        <v>76</v>
      </c>
      <c r="Q109" s="45">
        <v>86</v>
      </c>
      <c r="R109" s="124">
        <v>96</v>
      </c>
      <c r="S109" s="125">
        <v>106</v>
      </c>
      <c r="T109" s="46">
        <v>116</v>
      </c>
    </row>
    <row r="110" spans="2:20" ht="15.95" customHeight="1" thickBot="1" x14ac:dyDescent="0.2">
      <c r="B110" s="15"/>
      <c r="C110" s="17">
        <v>3305</v>
      </c>
      <c r="D110" s="1"/>
      <c r="E110" s="1"/>
      <c r="F110" s="1"/>
      <c r="G110" s="103"/>
      <c r="H110" s="103"/>
      <c r="I110" s="9"/>
      <c r="J110" s="12"/>
      <c r="K110" s="14"/>
      <c r="L110" s="13"/>
      <c r="M110" s="14">
        <f>$C$110+M109</f>
        <v>3348</v>
      </c>
      <c r="N110" s="14"/>
      <c r="O110" s="14"/>
      <c r="P110" s="14"/>
      <c r="Q110" s="14"/>
      <c r="R110" s="14">
        <f>$C$110+R109</f>
        <v>3401</v>
      </c>
      <c r="S110" s="14"/>
      <c r="T110" s="113"/>
    </row>
    <row r="111" spans="2:20" ht="15.95" customHeight="1" x14ac:dyDescent="0.15">
      <c r="B111" s="118" t="s">
        <v>36</v>
      </c>
      <c r="C111" s="120" t="s">
        <v>50</v>
      </c>
      <c r="D111" s="106" t="s">
        <v>51</v>
      </c>
      <c r="E111" s="106" t="s">
        <v>52</v>
      </c>
      <c r="F111" s="106" t="s">
        <v>53</v>
      </c>
      <c r="G111" s="106" t="s">
        <v>54</v>
      </c>
      <c r="H111" s="106" t="s">
        <v>55</v>
      </c>
      <c r="I111" s="106" t="s">
        <v>56</v>
      </c>
      <c r="J111" s="106" t="s">
        <v>57</v>
      </c>
      <c r="K111" s="106" t="s">
        <v>58</v>
      </c>
      <c r="L111" s="106"/>
      <c r="M111" s="106" t="s">
        <v>59</v>
      </c>
      <c r="N111" s="106"/>
      <c r="O111" s="106"/>
      <c r="P111" s="106"/>
      <c r="Q111" s="106"/>
      <c r="R111" s="106"/>
      <c r="S111" s="106" t="s">
        <v>60</v>
      </c>
      <c r="T111" s="54" t="s">
        <v>63</v>
      </c>
    </row>
    <row r="112" spans="2:20" ht="15.95" customHeight="1" x14ac:dyDescent="0.15">
      <c r="B112" s="119" t="s">
        <v>3</v>
      </c>
      <c r="C112" s="121" t="str">
        <f>IF(歩数・距離換算記録!$AG$59&gt;=C113+661*5,"=======","")</f>
        <v/>
      </c>
      <c r="D112" s="2" t="str">
        <f>IF(歩数・距離換算記録!$AG$59&gt;=D113+661*5,"=======","")</f>
        <v/>
      </c>
      <c r="E112" s="49" t="str">
        <f>IF(歩数・距離換算記録!$AG$59&gt;=E113+661*5,"=======","")</f>
        <v/>
      </c>
      <c r="F112" s="45" t="str">
        <f>IF(歩数・距離換算記録!$AG$59&gt;=F113+661*5,"=======","")</f>
        <v/>
      </c>
      <c r="G112" s="45" t="str">
        <f>IF(歩数・距離換算記録!$AG$59&gt;=G113+661*5,"=======","")</f>
        <v/>
      </c>
      <c r="H112" s="45" t="str">
        <f>IF(歩数・距離換算記録!$AG$59&gt;=H113+661*5,"=======","")</f>
        <v/>
      </c>
      <c r="I112" s="45" t="str">
        <f>IF(歩数・距離換算記録!$AG$59&gt;=I113+661*5,"=======","")</f>
        <v/>
      </c>
      <c r="J112" s="45" t="str">
        <f>IF(歩数・距離換算記録!$AG$59&gt;=J113+661*5,"=======","")</f>
        <v/>
      </c>
      <c r="K112" s="45" t="str">
        <f>IF(歩数・距離換算記録!$AG$59&gt;=K113+661*5,"=======","")</f>
        <v/>
      </c>
      <c r="L112" s="45" t="str">
        <f>IF(歩数・距離換算記録!$AG$59&gt;=L113+661*5,"=======","")</f>
        <v/>
      </c>
      <c r="M112" s="45" t="str">
        <f>IF(歩数・距離換算記録!$AG$59&gt;=M113+661*5,"=======","")</f>
        <v/>
      </c>
      <c r="N112" s="45" t="str">
        <f>IF(歩数・距離換算記録!$AG$59&gt;=N113+661*5,"=======","")</f>
        <v/>
      </c>
      <c r="O112" s="45" t="str">
        <f>IF(歩数・距離換算記録!$AG$59&gt;=O113+661*5,"=======","")</f>
        <v/>
      </c>
      <c r="P112" s="45" t="str">
        <f>IF(歩数・距離換算記録!$AG$59&gt;=P113+661*5,"=======","")</f>
        <v/>
      </c>
      <c r="Q112" s="45" t="str">
        <f>IF(歩数・距離換算記録!$AG$59&gt;=Q113+661*5,"=======","")</f>
        <v/>
      </c>
      <c r="R112" s="45" t="str">
        <f>IF(歩数・距離換算記録!$AG$59&gt;=R113+661*5,"=======","")</f>
        <v/>
      </c>
      <c r="S112" s="47" t="str">
        <f>IF(歩数・距離換算記録!$AG$59&gt;=S113+661*5,"=======","")</f>
        <v/>
      </c>
      <c r="T112" s="46" t="str">
        <f>IF(歩数・距離換算記録!$AG$59&gt;=T113+661*5,"=======","")</f>
        <v/>
      </c>
    </row>
    <row r="113" spans="2:20" ht="15.95" customHeight="1" x14ac:dyDescent="0.15">
      <c r="B113" s="119" t="s">
        <v>2</v>
      </c>
      <c r="C113" s="121">
        <v>119</v>
      </c>
      <c r="D113" s="2">
        <v>120</v>
      </c>
      <c r="E113" s="49">
        <v>122</v>
      </c>
      <c r="F113" s="45">
        <v>126</v>
      </c>
      <c r="G113" s="45">
        <v>140</v>
      </c>
      <c r="H113" s="45">
        <v>145</v>
      </c>
      <c r="I113" s="45">
        <v>159</v>
      </c>
      <c r="J113" s="45">
        <v>169</v>
      </c>
      <c r="K113" s="45">
        <v>183</v>
      </c>
      <c r="L113" s="124">
        <v>194</v>
      </c>
      <c r="M113" s="45">
        <v>206</v>
      </c>
      <c r="N113" s="124">
        <v>218</v>
      </c>
      <c r="O113" s="124">
        <v>231</v>
      </c>
      <c r="P113" s="124">
        <v>243</v>
      </c>
      <c r="Q113" s="124">
        <v>256</v>
      </c>
      <c r="R113" s="124">
        <v>268</v>
      </c>
      <c r="S113" s="47">
        <v>281</v>
      </c>
      <c r="T113" s="46">
        <v>287</v>
      </c>
    </row>
    <row r="114" spans="2:20" ht="15.95" customHeight="1" thickBot="1" x14ac:dyDescent="0.2">
      <c r="B114" s="8"/>
      <c r="C114" s="115"/>
      <c r="D114" s="98"/>
      <c r="E114" s="98"/>
      <c r="F114" s="17"/>
      <c r="G114" s="13"/>
      <c r="H114" s="17">
        <f>$C$110+H113</f>
        <v>3450</v>
      </c>
      <c r="I114" s="13"/>
      <c r="K114" s="13"/>
      <c r="L114" s="14">
        <f>$C$110+L113</f>
        <v>3499</v>
      </c>
      <c r="M114" s="14"/>
      <c r="N114" s="14"/>
      <c r="O114" s="14"/>
      <c r="P114" s="14">
        <f>$C$110+P113</f>
        <v>3548</v>
      </c>
      <c r="Q114" s="14"/>
      <c r="R114" s="14"/>
      <c r="S114" s="14"/>
      <c r="T114" s="114"/>
    </row>
    <row r="115" spans="2:20" ht="15.95" customHeight="1" x14ac:dyDescent="0.15">
      <c r="B115" s="118" t="s">
        <v>36</v>
      </c>
      <c r="C115" s="122" t="s">
        <v>62</v>
      </c>
      <c r="D115" s="105"/>
      <c r="E115" s="106"/>
      <c r="F115" s="106" t="s">
        <v>63</v>
      </c>
      <c r="G115" s="106"/>
      <c r="H115" s="106"/>
      <c r="I115" s="106" t="s">
        <v>64</v>
      </c>
      <c r="J115" s="106" t="s">
        <v>65</v>
      </c>
      <c r="K115" s="106" t="s">
        <v>66</v>
      </c>
      <c r="L115" s="106" t="s">
        <v>67</v>
      </c>
      <c r="M115" s="106" t="s">
        <v>68</v>
      </c>
      <c r="N115" s="106" t="s">
        <v>69</v>
      </c>
      <c r="O115" s="106" t="s">
        <v>70</v>
      </c>
      <c r="P115" s="106" t="s">
        <v>71</v>
      </c>
      <c r="Q115" s="106"/>
      <c r="R115" s="106" t="s">
        <v>72</v>
      </c>
      <c r="S115" s="106"/>
      <c r="T115" s="107"/>
    </row>
    <row r="116" spans="2:20" ht="15.95" customHeight="1" x14ac:dyDescent="0.15">
      <c r="B116" s="119" t="s">
        <v>3</v>
      </c>
      <c r="C116" s="49" t="str">
        <f>IF(歩数・距離換算記録!$AG$59&gt;=C117+661*5,"=======","")</f>
        <v/>
      </c>
      <c r="D116" s="47" t="str">
        <f>IF(歩数・距離換算記録!$AG$59&gt;=D117+661*5,"=======","")</f>
        <v/>
      </c>
      <c r="E116" s="2" t="str">
        <f>IF(歩数・距離換算記録!$AG$59&gt;=E117+661*5,"=======","")</f>
        <v/>
      </c>
      <c r="F116" s="49" t="str">
        <f>IF(歩数・距離換算記録!$AG$59&gt;=F117+661*5,"=======","")</f>
        <v/>
      </c>
      <c r="G116" s="45" t="str">
        <f>IF(歩数・距離換算記録!$AG$59&gt;=G117+661*5,"=======","")</f>
        <v/>
      </c>
      <c r="H116" s="45" t="str">
        <f>IF(歩数・距離換算記録!$AG$59&gt;=H117+661*5,"=======","")</f>
        <v/>
      </c>
      <c r="I116" s="45" t="str">
        <f>IF(歩数・距離換算記録!$AG$59&gt;=I117+661*5,"=======","")</f>
        <v/>
      </c>
      <c r="J116" s="45" t="str">
        <f>IF(歩数・距離換算記録!$AG$59&gt;=J117+661*5,"=======","")</f>
        <v/>
      </c>
      <c r="K116" s="45" t="str">
        <f>IF(歩数・距離換算記録!$AG$59&gt;=K117+661*5,"=======","")</f>
        <v/>
      </c>
      <c r="L116" s="45" t="str">
        <f>IF(歩数・距離換算記録!$AG$59&gt;=L117+661*5,"=======","")</f>
        <v/>
      </c>
      <c r="M116" s="45" t="str">
        <f>IF(歩数・距離換算記録!$AG$59&gt;=M117+661*5,"=======","")</f>
        <v/>
      </c>
      <c r="N116" s="45" t="str">
        <f>IF(歩数・距離換算記録!$AG$59&gt;=N117+661*5,"=======","")</f>
        <v/>
      </c>
      <c r="O116" s="45" t="str">
        <f>IF(歩数・距離換算記録!$AG$59&gt;=O117+661*5,"=======","")</f>
        <v/>
      </c>
      <c r="P116" s="45" t="str">
        <f>IF(歩数・距離換算記録!$AG$59&gt;=P117+661*5,"=======","")</f>
        <v/>
      </c>
      <c r="Q116" s="45" t="str">
        <f>IF(歩数・距離換算記録!$AG$59&gt;=Q117+661*5,"=======","")</f>
        <v/>
      </c>
      <c r="R116" s="45" t="str">
        <f>IF(歩数・距離換算記録!$AG$59&gt;=R117+661*5,"=======","")</f>
        <v/>
      </c>
      <c r="S116" s="47" t="str">
        <f>IF(歩数・距離換算記録!$AG$59&gt;=S117+661*5,"=======","")</f>
        <v/>
      </c>
      <c r="T116" s="46" t="str">
        <f>IF(歩数・距離換算記録!$AG$59&gt;=T117+661*5,"=======","")</f>
        <v/>
      </c>
    </row>
    <row r="117" spans="2:20" ht="15.95" customHeight="1" x14ac:dyDescent="0.15">
      <c r="B117" s="119" t="s">
        <v>2</v>
      </c>
      <c r="C117" s="49">
        <v>292</v>
      </c>
      <c r="D117" s="125">
        <v>303</v>
      </c>
      <c r="E117" s="126">
        <v>314</v>
      </c>
      <c r="F117" s="49">
        <v>325</v>
      </c>
      <c r="G117" s="124">
        <v>337</v>
      </c>
      <c r="H117" s="124">
        <v>350</v>
      </c>
      <c r="I117" s="45">
        <v>363</v>
      </c>
      <c r="J117" s="45">
        <v>375</v>
      </c>
      <c r="K117" s="45">
        <v>376</v>
      </c>
      <c r="L117" s="45">
        <v>386</v>
      </c>
      <c r="M117" s="45">
        <v>394</v>
      </c>
      <c r="N117" s="45">
        <v>405</v>
      </c>
      <c r="O117" s="45">
        <v>413</v>
      </c>
      <c r="P117" s="45">
        <v>425</v>
      </c>
      <c r="Q117" s="124">
        <v>434</v>
      </c>
      <c r="R117" s="45">
        <v>443</v>
      </c>
      <c r="S117" s="125">
        <v>453</v>
      </c>
      <c r="T117" s="127">
        <v>463</v>
      </c>
    </row>
    <row r="118" spans="2:20" ht="15.95" customHeight="1" thickBot="1" x14ac:dyDescent="0.2">
      <c r="B118" s="8"/>
      <c r="C118" s="14">
        <f>$C$110+C117</f>
        <v>3597</v>
      </c>
      <c r="D118" s="50"/>
      <c r="E118" s="51"/>
      <c r="F118" s="14"/>
      <c r="G118" s="17"/>
      <c r="H118" s="13">
        <f>$C$110+H117</f>
        <v>3655</v>
      </c>
      <c r="J118" s="13"/>
      <c r="K118" s="14"/>
      <c r="L118" s="13"/>
      <c r="M118" s="14">
        <f>$C$110+M117</f>
        <v>3699</v>
      </c>
      <c r="N118" s="14"/>
      <c r="O118" s="14"/>
      <c r="P118" s="14"/>
      <c r="Q118" s="14"/>
      <c r="R118" s="14">
        <f>$C$110+R117</f>
        <v>3748</v>
      </c>
      <c r="S118" s="51"/>
      <c r="T118" s="52"/>
    </row>
    <row r="119" spans="2:20" ht="15.95" customHeight="1" x14ac:dyDescent="0.15">
      <c r="B119" s="118" t="s">
        <v>36</v>
      </c>
      <c r="C119" s="122"/>
      <c r="D119" s="106"/>
      <c r="E119" s="105" t="s">
        <v>73</v>
      </c>
      <c r="F119" s="106"/>
      <c r="G119" s="111"/>
      <c r="H119" s="111"/>
      <c r="I119" s="111"/>
      <c r="J119" s="111"/>
      <c r="K119" s="111"/>
      <c r="L119" s="111"/>
      <c r="M119" s="111" t="s">
        <v>74</v>
      </c>
      <c r="N119" s="111"/>
      <c r="O119" s="111"/>
      <c r="P119" s="111"/>
      <c r="Q119" s="111"/>
      <c r="R119" s="111"/>
      <c r="S119" s="106"/>
      <c r="T119" s="112" t="s">
        <v>75</v>
      </c>
    </row>
    <row r="120" spans="2:20" ht="15.95" customHeight="1" x14ac:dyDescent="0.15">
      <c r="B120" s="119" t="s">
        <v>3</v>
      </c>
      <c r="C120" s="49" t="str">
        <f>IF(歩数・距離換算記録!$AG$59&gt;=C121+661*5,"=======","")</f>
        <v/>
      </c>
      <c r="D120" s="45" t="str">
        <f>IF(歩数・距離換算記録!$AG$59&gt;=D121+661*5,"=======","")</f>
        <v/>
      </c>
      <c r="E120" s="47" t="str">
        <f>IF(歩数・距離換算記録!$AG$59&gt;=E121+661*5,"=======","")</f>
        <v/>
      </c>
      <c r="F120" s="2" t="str">
        <f>IF(歩数・距離換算記録!$AG$59&gt;=F121+661*5,"=======","")</f>
        <v/>
      </c>
      <c r="G120" s="49" t="str">
        <f>IF(歩数・距離換算記録!$AG$59&gt;=G121+661*5,"=======","")</f>
        <v/>
      </c>
      <c r="H120" s="45" t="str">
        <f>IF(歩数・距離換算記録!$AG$59&gt;=H121+661*5,"=======","")</f>
        <v/>
      </c>
      <c r="I120" s="45" t="str">
        <f>IF(歩数・距離換算記録!$AG$59&gt;=I121+661*5,"=======","")</f>
        <v/>
      </c>
      <c r="J120" s="45" t="str">
        <f>IF(歩数・距離換算記録!$AG$59&gt;=J121+661*5,"=======","")</f>
        <v/>
      </c>
      <c r="K120" s="45" t="str">
        <f>IF(歩数・距離換算記録!$AG$59&gt;=K121+661*5,"=======","")</f>
        <v/>
      </c>
      <c r="L120" s="45" t="str">
        <f>IF(歩数・距離換算記録!$AG$59&gt;=L121+661*5,"=======","")</f>
        <v/>
      </c>
      <c r="M120" s="45" t="str">
        <f>IF(歩数・距離換算記録!$AG$59&gt;=M121+661*5,"=======","")</f>
        <v/>
      </c>
      <c r="N120" s="45" t="str">
        <f>IF(歩数・距離換算記録!$AG$59&gt;=N121+661*5,"=======","")</f>
        <v/>
      </c>
      <c r="O120" s="45" t="str">
        <f>IF(歩数・距離換算記録!$AG$59&gt;=O121+661*5,"=======","")</f>
        <v/>
      </c>
      <c r="P120" s="45" t="str">
        <f>IF(歩数・距離換算記録!$AG$59&gt;=P121+661*5,"=======","")</f>
        <v/>
      </c>
      <c r="Q120" s="45" t="str">
        <f>IF(歩数・距離換算記録!$AG$59&gt;=Q121+661*5,"=======","")</f>
        <v/>
      </c>
      <c r="R120" s="45" t="str">
        <f>IF(歩数・距離換算記録!$AG$59&gt;=R121+661*5,"=======","")</f>
        <v/>
      </c>
      <c r="S120" s="47" t="str">
        <f>IF(歩数・距離換算記録!$AG$59&gt;=S121+661*5,"=======","")</f>
        <v/>
      </c>
      <c r="T120" s="46" t="str">
        <f>IF(歩数・距離換算記録!$AG$59&gt;=T121+661*5,"=======","")</f>
        <v/>
      </c>
    </row>
    <row r="121" spans="2:20" ht="15.95" customHeight="1" x14ac:dyDescent="0.15">
      <c r="B121" s="119" t="s">
        <v>2</v>
      </c>
      <c r="C121" s="128">
        <v>473</v>
      </c>
      <c r="D121" s="124">
        <v>483</v>
      </c>
      <c r="E121" s="47">
        <v>493</v>
      </c>
      <c r="F121" s="126">
        <v>505</v>
      </c>
      <c r="G121" s="128">
        <v>517</v>
      </c>
      <c r="H121" s="124">
        <v>528</v>
      </c>
      <c r="I121" s="124">
        <v>540</v>
      </c>
      <c r="J121" s="124">
        <v>552</v>
      </c>
      <c r="K121" s="124">
        <v>564</v>
      </c>
      <c r="L121" s="124">
        <v>575</v>
      </c>
      <c r="M121" s="45">
        <v>587</v>
      </c>
      <c r="N121" s="124">
        <v>598</v>
      </c>
      <c r="O121" s="124">
        <v>608</v>
      </c>
      <c r="P121" s="124">
        <v>619</v>
      </c>
      <c r="Q121" s="124">
        <v>629</v>
      </c>
      <c r="R121" s="124">
        <v>640</v>
      </c>
      <c r="S121" s="125">
        <v>651</v>
      </c>
      <c r="T121" s="48">
        <v>661</v>
      </c>
    </row>
    <row r="122" spans="2:20" ht="15.95" customHeight="1" thickBot="1" x14ac:dyDescent="0.2">
      <c r="B122" s="97"/>
      <c r="C122" s="98"/>
      <c r="D122" s="98"/>
      <c r="E122" s="98">
        <f>$C$110+E121</f>
        <v>3798</v>
      </c>
      <c r="F122" s="98"/>
      <c r="G122" s="98"/>
      <c r="H122" s="100"/>
      <c r="I122" s="98">
        <f>$C$110+I121</f>
        <v>3845</v>
      </c>
      <c r="J122" s="98"/>
      <c r="K122" s="100"/>
      <c r="L122" s="98"/>
      <c r="M122" s="98"/>
      <c r="N122" s="98">
        <f>$C$110+N121</f>
        <v>3903</v>
      </c>
      <c r="O122" s="98"/>
      <c r="P122" s="98"/>
      <c r="Q122" s="98"/>
      <c r="R122" s="101">
        <f>$C$110+R121</f>
        <v>3945</v>
      </c>
      <c r="S122" s="101"/>
      <c r="T122" s="113" t="s">
        <v>83</v>
      </c>
    </row>
  </sheetData>
  <phoneticPr fontId="2"/>
  <conditionalFormatting sqref="D9">
    <cfRule type="cellIs" dxfId="41" priority="62" stopIfTrue="1" operator="greaterThan">
      <formula>""""""</formula>
    </cfRule>
  </conditionalFormatting>
  <conditionalFormatting sqref="C9">
    <cfRule type="cellIs" dxfId="40" priority="61" stopIfTrue="1" operator="greaterThan">
      <formula>""""""</formula>
    </cfRule>
  </conditionalFormatting>
  <conditionalFormatting sqref="E9:T9">
    <cfRule type="cellIs" dxfId="39" priority="60" stopIfTrue="1" operator="greaterThan">
      <formula>""""""</formula>
    </cfRule>
  </conditionalFormatting>
  <conditionalFormatting sqref="C13:T13">
    <cfRule type="cellIs" dxfId="38" priority="59" stopIfTrue="1" operator="greaterThan">
      <formula>""""""</formula>
    </cfRule>
  </conditionalFormatting>
  <conditionalFormatting sqref="C17:T17">
    <cfRule type="cellIs" dxfId="37" priority="58" stopIfTrue="1" operator="greaterThan">
      <formula>""""""</formula>
    </cfRule>
  </conditionalFormatting>
  <conditionalFormatting sqref="C21:S21">
    <cfRule type="cellIs" dxfId="36" priority="57" stopIfTrue="1" operator="greaterThan">
      <formula>""""""</formula>
    </cfRule>
  </conditionalFormatting>
  <conditionalFormatting sqref="D27">
    <cfRule type="cellIs" dxfId="35" priority="36" stopIfTrue="1" operator="greaterThan">
      <formula>""""""</formula>
    </cfRule>
  </conditionalFormatting>
  <conditionalFormatting sqref="C27">
    <cfRule type="cellIs" dxfId="34" priority="35" stopIfTrue="1" operator="greaterThan">
      <formula>""""""</formula>
    </cfRule>
  </conditionalFormatting>
  <conditionalFormatting sqref="E27:T27">
    <cfRule type="cellIs" dxfId="33" priority="34" stopIfTrue="1" operator="greaterThan">
      <formula>""""""</formula>
    </cfRule>
  </conditionalFormatting>
  <conditionalFormatting sqref="C31:T31">
    <cfRule type="cellIs" dxfId="32" priority="33" stopIfTrue="1" operator="greaterThan">
      <formula>""""""</formula>
    </cfRule>
  </conditionalFormatting>
  <conditionalFormatting sqref="C35:T35">
    <cfRule type="cellIs" dxfId="31" priority="32" stopIfTrue="1" operator="greaterThan">
      <formula>""""""</formula>
    </cfRule>
  </conditionalFormatting>
  <conditionalFormatting sqref="C39:S39">
    <cfRule type="cellIs" dxfId="30" priority="31" stopIfTrue="1" operator="greaterThan">
      <formula>""""""</formula>
    </cfRule>
  </conditionalFormatting>
  <conditionalFormatting sqref="D49">
    <cfRule type="cellIs" dxfId="29" priority="30" stopIfTrue="1" operator="greaterThan">
      <formula>""""""</formula>
    </cfRule>
  </conditionalFormatting>
  <conditionalFormatting sqref="C49">
    <cfRule type="cellIs" dxfId="28" priority="29" stopIfTrue="1" operator="greaterThan">
      <formula>""""""</formula>
    </cfRule>
  </conditionalFormatting>
  <conditionalFormatting sqref="E49:T49">
    <cfRule type="cellIs" dxfId="27" priority="28" stopIfTrue="1" operator="greaterThan">
      <formula>""""""</formula>
    </cfRule>
  </conditionalFormatting>
  <conditionalFormatting sqref="C53:T53">
    <cfRule type="cellIs" dxfId="26" priority="27" stopIfTrue="1" operator="greaterThan">
      <formula>""""""</formula>
    </cfRule>
  </conditionalFormatting>
  <conditionalFormatting sqref="C57:T57">
    <cfRule type="cellIs" dxfId="25" priority="26" stopIfTrue="1" operator="greaterThan">
      <formula>""""""</formula>
    </cfRule>
  </conditionalFormatting>
  <conditionalFormatting sqref="C61:S61">
    <cfRule type="cellIs" dxfId="24" priority="25" stopIfTrue="1" operator="greaterThan">
      <formula>""""""</formula>
    </cfRule>
  </conditionalFormatting>
  <conditionalFormatting sqref="D67">
    <cfRule type="cellIs" dxfId="23" priority="24" stopIfTrue="1" operator="greaterThan">
      <formula>""""""</formula>
    </cfRule>
  </conditionalFormatting>
  <conditionalFormatting sqref="C67">
    <cfRule type="cellIs" dxfId="22" priority="23" stopIfTrue="1" operator="greaterThan">
      <formula>""""""</formula>
    </cfRule>
  </conditionalFormatting>
  <conditionalFormatting sqref="E67:T67">
    <cfRule type="cellIs" dxfId="21" priority="22" stopIfTrue="1" operator="greaterThan">
      <formula>""""""</formula>
    </cfRule>
  </conditionalFormatting>
  <conditionalFormatting sqref="C71:T71">
    <cfRule type="cellIs" dxfId="20" priority="21" stopIfTrue="1" operator="greaterThan">
      <formula>""""""</formula>
    </cfRule>
  </conditionalFormatting>
  <conditionalFormatting sqref="C75:T75">
    <cfRule type="cellIs" dxfId="19" priority="20" stopIfTrue="1" operator="greaterThan">
      <formula>""""""</formula>
    </cfRule>
  </conditionalFormatting>
  <conditionalFormatting sqref="C79:S79">
    <cfRule type="cellIs" dxfId="18" priority="19" stopIfTrue="1" operator="greaterThan">
      <formula>""""""</formula>
    </cfRule>
  </conditionalFormatting>
  <conditionalFormatting sqref="D90">
    <cfRule type="cellIs" dxfId="17" priority="18" stopIfTrue="1" operator="greaterThan">
      <formula>""""""</formula>
    </cfRule>
  </conditionalFormatting>
  <conditionalFormatting sqref="C90">
    <cfRule type="cellIs" dxfId="16" priority="17" stopIfTrue="1" operator="greaterThan">
      <formula>""""""</formula>
    </cfRule>
  </conditionalFormatting>
  <conditionalFormatting sqref="E90:T90">
    <cfRule type="cellIs" dxfId="15" priority="16" stopIfTrue="1" operator="greaterThan">
      <formula>""""""</formula>
    </cfRule>
  </conditionalFormatting>
  <conditionalFormatting sqref="C94:T94">
    <cfRule type="cellIs" dxfId="14" priority="15" stopIfTrue="1" operator="greaterThan">
      <formula>""""""</formula>
    </cfRule>
  </conditionalFormatting>
  <conditionalFormatting sqref="C98:T98">
    <cfRule type="cellIs" dxfId="13" priority="14" stopIfTrue="1" operator="greaterThan">
      <formula>""""""</formula>
    </cfRule>
  </conditionalFormatting>
  <conditionalFormatting sqref="C102:S102">
    <cfRule type="cellIs" dxfId="12" priority="13" stopIfTrue="1" operator="greaterThan">
      <formula>""""""</formula>
    </cfRule>
  </conditionalFormatting>
  <conditionalFormatting sqref="D108">
    <cfRule type="cellIs" dxfId="11" priority="12" stopIfTrue="1" operator="greaterThan">
      <formula>""""""</formula>
    </cfRule>
  </conditionalFormatting>
  <conditionalFormatting sqref="C108">
    <cfRule type="cellIs" dxfId="10" priority="11" stopIfTrue="1" operator="greaterThan">
      <formula>""""""</formula>
    </cfRule>
  </conditionalFormatting>
  <conditionalFormatting sqref="E108:T108">
    <cfRule type="cellIs" dxfId="9" priority="10" stopIfTrue="1" operator="greaterThan">
      <formula>""""""</formula>
    </cfRule>
  </conditionalFormatting>
  <conditionalFormatting sqref="C112:T112">
    <cfRule type="cellIs" dxfId="8" priority="9" stopIfTrue="1" operator="greaterThan">
      <formula>""""""</formula>
    </cfRule>
  </conditionalFormatting>
  <conditionalFormatting sqref="C116:T116">
    <cfRule type="cellIs" dxfId="7" priority="8" stopIfTrue="1" operator="greaterThan">
      <formula>""""""</formula>
    </cfRule>
  </conditionalFormatting>
  <conditionalFormatting sqref="C120:S120">
    <cfRule type="cellIs" dxfId="6" priority="7" stopIfTrue="1" operator="greaterThan">
      <formula>""""""</formula>
    </cfRule>
  </conditionalFormatting>
  <conditionalFormatting sqref="T21">
    <cfRule type="cellIs" dxfId="5" priority="6" stopIfTrue="1" operator="greaterThan">
      <formula>""""""</formula>
    </cfRule>
  </conditionalFormatting>
  <conditionalFormatting sqref="T39">
    <cfRule type="cellIs" dxfId="4" priority="5" stopIfTrue="1" operator="greaterThan">
      <formula>""""""</formula>
    </cfRule>
  </conditionalFormatting>
  <conditionalFormatting sqref="T61">
    <cfRule type="cellIs" dxfId="3" priority="4" stopIfTrue="1" operator="greaterThan">
      <formula>""""""</formula>
    </cfRule>
  </conditionalFormatting>
  <conditionalFormatting sqref="T79">
    <cfRule type="cellIs" dxfId="2" priority="3" stopIfTrue="1" operator="greaterThan">
      <formula>""""""</formula>
    </cfRule>
  </conditionalFormatting>
  <conditionalFormatting sqref="T102">
    <cfRule type="cellIs" dxfId="1" priority="2" stopIfTrue="1" operator="greaterThan">
      <formula>""""""</formula>
    </cfRule>
  </conditionalFormatting>
  <conditionalFormatting sqref="T120">
    <cfRule type="cellIs" dxfId="0" priority="1" stopIfTrue="1" operator="greaterThan">
      <formula>""""""</formula>
    </cfRule>
  </conditionalFormatting>
  <pageMargins left="0.39370078740157483" right="0" top="0.15748031496062992" bottom="0.15748031496062992" header="0.11811023622047245" footer="0.11811023622047245"/>
  <pageSetup paperSize="9" scale="95" orientation="landscape" horizontalDpi="4294967293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I59"/>
  <sheetViews>
    <sheetView zoomScale="150" zoomScaleNormal="150" workbookViewId="0">
      <pane xSplit="3" ySplit="11" topLeftCell="W52" activePane="bottomRight" state="frozen"/>
      <selection pane="topRight" activeCell="D1" sqref="D1"/>
      <selection pane="bottomLeft" activeCell="A12" sqref="A12"/>
      <selection pane="bottomRight" activeCell="AE3" sqref="AE3"/>
    </sheetView>
  </sheetViews>
  <sheetFormatPr defaultRowHeight="13.5" x14ac:dyDescent="0.15"/>
  <cols>
    <col min="1" max="1" width="3.5" customWidth="1"/>
    <col min="2" max="2" width="3" customWidth="1"/>
    <col min="3" max="3" width="4.625" customWidth="1"/>
    <col min="4" max="34" width="5.875" customWidth="1"/>
    <col min="35" max="35" width="5.875" bestFit="1" customWidth="1"/>
  </cols>
  <sheetData>
    <row r="3" spans="1:35" ht="17.25" x14ac:dyDescent="0.15">
      <c r="K3" s="20" t="s">
        <v>9</v>
      </c>
      <c r="L3" s="21"/>
      <c r="M3" s="21"/>
      <c r="N3" s="21"/>
      <c r="O3" s="21"/>
      <c r="P3" s="21"/>
      <c r="Q3" s="21"/>
      <c r="R3" s="21"/>
      <c r="S3" s="21"/>
      <c r="T3" s="21"/>
      <c r="AD3" s="18" t="s">
        <v>33</v>
      </c>
      <c r="AE3" s="131"/>
      <c r="AF3" s="132"/>
      <c r="AG3" s="132"/>
      <c r="AH3" s="132"/>
    </row>
    <row r="4" spans="1:35" ht="17.25" x14ac:dyDescent="0.15">
      <c r="D4" s="59" t="s">
        <v>14</v>
      </c>
      <c r="M4" s="22"/>
      <c r="N4" s="23"/>
      <c r="O4" s="23"/>
      <c r="P4" s="23"/>
      <c r="Q4" s="23"/>
      <c r="R4" s="23"/>
      <c r="S4" s="23"/>
      <c r="T4" s="23"/>
      <c r="Z4" s="60"/>
      <c r="AD4" s="1"/>
      <c r="AE4" s="1"/>
      <c r="AF4" s="19"/>
      <c r="AG4" s="61"/>
      <c r="AH4" s="19"/>
    </row>
    <row r="5" spans="1:35" ht="17.25" x14ac:dyDescent="0.15">
      <c r="E5" s="57" t="s">
        <v>35</v>
      </c>
      <c r="M5" s="22"/>
      <c r="N5" s="23"/>
      <c r="O5" s="23"/>
      <c r="P5" s="23"/>
      <c r="Q5" s="23"/>
      <c r="R5" s="57" t="s">
        <v>10</v>
      </c>
      <c r="S5" s="23"/>
      <c r="T5" s="23"/>
      <c r="AA5" s="58" t="s">
        <v>11</v>
      </c>
      <c r="AB5" s="133">
        <v>70</v>
      </c>
      <c r="AC5" s="133"/>
      <c r="AD5" s="1" t="s">
        <v>12</v>
      </c>
      <c r="AE5" s="1"/>
      <c r="AF5" s="19"/>
      <c r="AG5" s="19"/>
      <c r="AH5" s="19"/>
    </row>
    <row r="6" spans="1:35" ht="18.75" customHeight="1" thickBot="1" x14ac:dyDescent="0.2"/>
    <row r="7" spans="1:35" ht="14.25" thickBot="1" x14ac:dyDescent="0.2">
      <c r="A7" s="16" t="s">
        <v>6</v>
      </c>
      <c r="B7" s="24" t="s">
        <v>7</v>
      </c>
      <c r="C7" s="25"/>
      <c r="D7" s="3">
        <v>1</v>
      </c>
      <c r="E7" s="3">
        <v>2</v>
      </c>
      <c r="F7" s="3">
        <v>3</v>
      </c>
      <c r="G7" s="3">
        <v>4</v>
      </c>
      <c r="H7" s="3">
        <v>5</v>
      </c>
      <c r="I7" s="3">
        <v>6</v>
      </c>
      <c r="J7" s="3">
        <v>7</v>
      </c>
      <c r="K7" s="3">
        <v>8</v>
      </c>
      <c r="L7" s="3">
        <v>9</v>
      </c>
      <c r="M7" s="3">
        <v>10</v>
      </c>
      <c r="N7" s="3">
        <v>11</v>
      </c>
      <c r="O7" s="3">
        <v>12</v>
      </c>
      <c r="P7" s="3">
        <v>13</v>
      </c>
      <c r="Q7" s="3">
        <v>14</v>
      </c>
      <c r="R7" s="3">
        <v>15</v>
      </c>
      <c r="S7" s="3">
        <v>16</v>
      </c>
      <c r="T7" s="3">
        <v>17</v>
      </c>
      <c r="U7" s="3">
        <v>18</v>
      </c>
      <c r="V7" s="3">
        <v>19</v>
      </c>
      <c r="W7" s="3">
        <v>20</v>
      </c>
      <c r="X7" s="3">
        <v>21</v>
      </c>
      <c r="Y7" s="3">
        <v>22</v>
      </c>
      <c r="Z7" s="3">
        <v>23</v>
      </c>
      <c r="AA7" s="3">
        <v>24</v>
      </c>
      <c r="AB7" s="3">
        <v>25</v>
      </c>
      <c r="AC7" s="3">
        <v>26</v>
      </c>
      <c r="AD7" s="3">
        <v>27</v>
      </c>
      <c r="AE7" s="3">
        <v>28</v>
      </c>
      <c r="AF7" s="3">
        <v>29</v>
      </c>
      <c r="AG7" s="3">
        <v>30</v>
      </c>
      <c r="AH7" s="4">
        <v>31</v>
      </c>
      <c r="AI7" s="26" t="s">
        <v>8</v>
      </c>
    </row>
    <row r="8" spans="1:35" ht="12.4" hidden="1" customHeight="1" x14ac:dyDescent="0.15">
      <c r="A8" s="5"/>
      <c r="B8" s="27" t="s">
        <v>0</v>
      </c>
      <c r="C8" s="28" t="s">
        <v>0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30"/>
      <c r="AI8" s="31"/>
    </row>
    <row r="9" spans="1:35" ht="12.4" hidden="1" customHeight="1" x14ac:dyDescent="0.15">
      <c r="A9" s="5">
        <v>6</v>
      </c>
      <c r="B9" s="28" t="s">
        <v>1</v>
      </c>
      <c r="C9" s="32" t="s">
        <v>2</v>
      </c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4"/>
      <c r="AI9" s="35"/>
    </row>
    <row r="10" spans="1:35" ht="12.4" hidden="1" customHeight="1" x14ac:dyDescent="0.15">
      <c r="A10" s="5"/>
      <c r="B10" s="36" t="s">
        <v>4</v>
      </c>
      <c r="C10" s="32" t="s">
        <v>13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4"/>
      <c r="AI10" s="37"/>
    </row>
    <row r="11" spans="1:35" ht="12.4" hidden="1" customHeight="1" thickBot="1" x14ac:dyDescent="0.2">
      <c r="A11" s="6"/>
      <c r="B11" s="38" t="s">
        <v>5</v>
      </c>
      <c r="C11" s="39" t="s">
        <v>2</v>
      </c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1"/>
      <c r="AI11" s="42"/>
    </row>
    <row r="12" spans="1:35" ht="11.25" customHeight="1" x14ac:dyDescent="0.15">
      <c r="A12" s="7"/>
      <c r="B12" s="43" t="s">
        <v>0</v>
      </c>
      <c r="C12" s="44" t="s">
        <v>0</v>
      </c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9"/>
      <c r="AI12" s="70"/>
    </row>
    <row r="13" spans="1:35" ht="12.4" customHeight="1" x14ac:dyDescent="0.15">
      <c r="A13" s="5">
        <v>7</v>
      </c>
      <c r="B13" s="28" t="s">
        <v>1</v>
      </c>
      <c r="C13" s="32" t="s">
        <v>2</v>
      </c>
      <c r="D13" s="71"/>
      <c r="E13" s="71">
        <f t="shared" ref="E13:AH13" si="0">D13+ROUND(E12/100,0)*100</f>
        <v>0</v>
      </c>
      <c r="F13" s="71">
        <f t="shared" si="0"/>
        <v>0</v>
      </c>
      <c r="G13" s="71">
        <f t="shared" si="0"/>
        <v>0</v>
      </c>
      <c r="H13" s="71">
        <f t="shared" si="0"/>
        <v>0</v>
      </c>
      <c r="I13" s="71">
        <f t="shared" si="0"/>
        <v>0</v>
      </c>
      <c r="J13" s="71">
        <f t="shared" si="0"/>
        <v>0</v>
      </c>
      <c r="K13" s="71">
        <f t="shared" si="0"/>
        <v>0</v>
      </c>
      <c r="L13" s="71">
        <f t="shared" si="0"/>
        <v>0</v>
      </c>
      <c r="M13" s="71">
        <f t="shared" si="0"/>
        <v>0</v>
      </c>
      <c r="N13" s="71">
        <f t="shared" si="0"/>
        <v>0</v>
      </c>
      <c r="O13" s="71">
        <f t="shared" si="0"/>
        <v>0</v>
      </c>
      <c r="P13" s="71">
        <f t="shared" si="0"/>
        <v>0</v>
      </c>
      <c r="Q13" s="71">
        <f t="shared" si="0"/>
        <v>0</v>
      </c>
      <c r="R13" s="71">
        <f t="shared" si="0"/>
        <v>0</v>
      </c>
      <c r="S13" s="71">
        <f t="shared" si="0"/>
        <v>0</v>
      </c>
      <c r="T13" s="71">
        <f t="shared" si="0"/>
        <v>0</v>
      </c>
      <c r="U13" s="71">
        <f t="shared" si="0"/>
        <v>0</v>
      </c>
      <c r="V13" s="71">
        <f t="shared" si="0"/>
        <v>0</v>
      </c>
      <c r="W13" s="71">
        <f t="shared" si="0"/>
        <v>0</v>
      </c>
      <c r="X13" s="71">
        <f t="shared" si="0"/>
        <v>0</v>
      </c>
      <c r="Y13" s="71">
        <f t="shared" si="0"/>
        <v>0</v>
      </c>
      <c r="Z13" s="71">
        <f t="shared" si="0"/>
        <v>0</v>
      </c>
      <c r="AA13" s="71">
        <f t="shared" si="0"/>
        <v>0</v>
      </c>
      <c r="AB13" s="71">
        <f t="shared" si="0"/>
        <v>0</v>
      </c>
      <c r="AC13" s="71">
        <f t="shared" si="0"/>
        <v>0</v>
      </c>
      <c r="AD13" s="71">
        <f t="shared" si="0"/>
        <v>0</v>
      </c>
      <c r="AE13" s="71">
        <f t="shared" si="0"/>
        <v>0</v>
      </c>
      <c r="AF13" s="71">
        <f t="shared" si="0"/>
        <v>0</v>
      </c>
      <c r="AG13" s="71">
        <f t="shared" si="0"/>
        <v>0</v>
      </c>
      <c r="AH13" s="71">
        <f t="shared" si="0"/>
        <v>0</v>
      </c>
      <c r="AI13" s="72">
        <f>AH13</f>
        <v>0</v>
      </c>
    </row>
    <row r="14" spans="1:35" ht="12.4" customHeight="1" x14ac:dyDescent="0.15">
      <c r="A14" s="5"/>
      <c r="B14" s="36" t="s">
        <v>4</v>
      </c>
      <c r="C14" s="32" t="s">
        <v>13</v>
      </c>
      <c r="D14" s="85">
        <f t="shared" ref="D14:AH14" si="1">ROUND($AB$5*D12/100000,2)</f>
        <v>0</v>
      </c>
      <c r="E14" s="85">
        <f t="shared" si="1"/>
        <v>0</v>
      </c>
      <c r="F14" s="85">
        <f t="shared" si="1"/>
        <v>0</v>
      </c>
      <c r="G14" s="85">
        <f t="shared" si="1"/>
        <v>0</v>
      </c>
      <c r="H14" s="85">
        <f t="shared" si="1"/>
        <v>0</v>
      </c>
      <c r="I14" s="85">
        <f t="shared" si="1"/>
        <v>0</v>
      </c>
      <c r="J14" s="85">
        <f t="shared" si="1"/>
        <v>0</v>
      </c>
      <c r="K14" s="85">
        <f t="shared" si="1"/>
        <v>0</v>
      </c>
      <c r="L14" s="85">
        <f t="shared" si="1"/>
        <v>0</v>
      </c>
      <c r="M14" s="85">
        <f t="shared" si="1"/>
        <v>0</v>
      </c>
      <c r="N14" s="85">
        <f t="shared" si="1"/>
        <v>0</v>
      </c>
      <c r="O14" s="85">
        <f t="shared" si="1"/>
        <v>0</v>
      </c>
      <c r="P14" s="85">
        <f t="shared" si="1"/>
        <v>0</v>
      </c>
      <c r="Q14" s="85">
        <f t="shared" si="1"/>
        <v>0</v>
      </c>
      <c r="R14" s="85">
        <f t="shared" si="1"/>
        <v>0</v>
      </c>
      <c r="S14" s="85">
        <f t="shared" si="1"/>
        <v>0</v>
      </c>
      <c r="T14" s="85">
        <f t="shared" si="1"/>
        <v>0</v>
      </c>
      <c r="U14" s="85">
        <f t="shared" si="1"/>
        <v>0</v>
      </c>
      <c r="V14" s="85">
        <f t="shared" si="1"/>
        <v>0</v>
      </c>
      <c r="W14" s="85">
        <f t="shared" si="1"/>
        <v>0</v>
      </c>
      <c r="X14" s="85">
        <f t="shared" si="1"/>
        <v>0</v>
      </c>
      <c r="Y14" s="85">
        <f t="shared" si="1"/>
        <v>0</v>
      </c>
      <c r="Z14" s="85">
        <f t="shared" si="1"/>
        <v>0</v>
      </c>
      <c r="AA14" s="85">
        <f t="shared" si="1"/>
        <v>0</v>
      </c>
      <c r="AB14" s="85">
        <f t="shared" si="1"/>
        <v>0</v>
      </c>
      <c r="AC14" s="85">
        <f t="shared" si="1"/>
        <v>0</v>
      </c>
      <c r="AD14" s="85">
        <f t="shared" si="1"/>
        <v>0</v>
      </c>
      <c r="AE14" s="85">
        <f t="shared" si="1"/>
        <v>0</v>
      </c>
      <c r="AF14" s="85">
        <f t="shared" si="1"/>
        <v>0</v>
      </c>
      <c r="AG14" s="85">
        <f t="shared" si="1"/>
        <v>0</v>
      </c>
      <c r="AH14" s="85">
        <f t="shared" si="1"/>
        <v>0</v>
      </c>
      <c r="AI14" s="86">
        <f>SUM(D14:AH14)</f>
        <v>0</v>
      </c>
    </row>
    <row r="15" spans="1:35" ht="12.4" customHeight="1" thickBot="1" x14ac:dyDescent="0.2">
      <c r="A15" s="6"/>
      <c r="B15" s="38" t="s">
        <v>5</v>
      </c>
      <c r="C15" s="39" t="s">
        <v>2</v>
      </c>
      <c r="D15" s="87">
        <f>D14</f>
        <v>0</v>
      </c>
      <c r="E15" s="87">
        <f>D15+E14</f>
        <v>0</v>
      </c>
      <c r="F15" s="87">
        <f t="shared" ref="F15:AH15" si="2">E15+F14</f>
        <v>0</v>
      </c>
      <c r="G15" s="87">
        <f t="shared" si="2"/>
        <v>0</v>
      </c>
      <c r="H15" s="87">
        <f t="shared" si="2"/>
        <v>0</v>
      </c>
      <c r="I15" s="87">
        <f t="shared" si="2"/>
        <v>0</v>
      </c>
      <c r="J15" s="87">
        <f t="shared" si="2"/>
        <v>0</v>
      </c>
      <c r="K15" s="87">
        <f t="shared" si="2"/>
        <v>0</v>
      </c>
      <c r="L15" s="87">
        <f t="shared" si="2"/>
        <v>0</v>
      </c>
      <c r="M15" s="87">
        <f t="shared" si="2"/>
        <v>0</v>
      </c>
      <c r="N15" s="87">
        <f t="shared" si="2"/>
        <v>0</v>
      </c>
      <c r="O15" s="87">
        <f t="shared" si="2"/>
        <v>0</v>
      </c>
      <c r="P15" s="87">
        <f t="shared" si="2"/>
        <v>0</v>
      </c>
      <c r="Q15" s="87">
        <f t="shared" si="2"/>
        <v>0</v>
      </c>
      <c r="R15" s="87">
        <f t="shared" si="2"/>
        <v>0</v>
      </c>
      <c r="S15" s="87">
        <f t="shared" si="2"/>
        <v>0</v>
      </c>
      <c r="T15" s="87">
        <f t="shared" si="2"/>
        <v>0</v>
      </c>
      <c r="U15" s="87">
        <f t="shared" si="2"/>
        <v>0</v>
      </c>
      <c r="V15" s="87">
        <f t="shared" si="2"/>
        <v>0</v>
      </c>
      <c r="W15" s="87">
        <f t="shared" si="2"/>
        <v>0</v>
      </c>
      <c r="X15" s="87">
        <f t="shared" si="2"/>
        <v>0</v>
      </c>
      <c r="Y15" s="87">
        <f t="shared" si="2"/>
        <v>0</v>
      </c>
      <c r="Z15" s="87">
        <f t="shared" si="2"/>
        <v>0</v>
      </c>
      <c r="AA15" s="87">
        <f t="shared" si="2"/>
        <v>0</v>
      </c>
      <c r="AB15" s="87">
        <f t="shared" si="2"/>
        <v>0</v>
      </c>
      <c r="AC15" s="87">
        <f t="shared" si="2"/>
        <v>0</v>
      </c>
      <c r="AD15" s="87">
        <f t="shared" si="2"/>
        <v>0</v>
      </c>
      <c r="AE15" s="87">
        <f t="shared" si="2"/>
        <v>0</v>
      </c>
      <c r="AF15" s="87">
        <f t="shared" si="2"/>
        <v>0</v>
      </c>
      <c r="AG15" s="87">
        <f t="shared" si="2"/>
        <v>0</v>
      </c>
      <c r="AH15" s="87">
        <f t="shared" si="2"/>
        <v>0</v>
      </c>
      <c r="AI15" s="88"/>
    </row>
    <row r="16" spans="1:35" ht="12.4" customHeight="1" x14ac:dyDescent="0.15">
      <c r="A16" s="7"/>
      <c r="B16" s="43" t="s">
        <v>0</v>
      </c>
      <c r="C16" s="44" t="s">
        <v>0</v>
      </c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4"/>
      <c r="AI16" s="75"/>
    </row>
    <row r="17" spans="1:35" ht="12.4" customHeight="1" x14ac:dyDescent="0.15">
      <c r="A17" s="5">
        <v>8</v>
      </c>
      <c r="B17" s="28" t="s">
        <v>1</v>
      </c>
      <c r="C17" s="32" t="s">
        <v>2</v>
      </c>
      <c r="D17" s="76">
        <f>AH13+ROUND(D16/100,0)*100</f>
        <v>0</v>
      </c>
      <c r="E17" s="76">
        <f t="shared" ref="E17:AH17" si="3">D17+ROUND(E16/100,0)*100</f>
        <v>0</v>
      </c>
      <c r="F17" s="76">
        <f t="shared" si="3"/>
        <v>0</v>
      </c>
      <c r="G17" s="76">
        <f t="shared" si="3"/>
        <v>0</v>
      </c>
      <c r="H17" s="76">
        <f t="shared" si="3"/>
        <v>0</v>
      </c>
      <c r="I17" s="76">
        <f t="shared" si="3"/>
        <v>0</v>
      </c>
      <c r="J17" s="76">
        <f t="shared" si="3"/>
        <v>0</v>
      </c>
      <c r="K17" s="76">
        <f t="shared" si="3"/>
        <v>0</v>
      </c>
      <c r="L17" s="76">
        <f t="shared" si="3"/>
        <v>0</v>
      </c>
      <c r="M17" s="76">
        <f t="shared" si="3"/>
        <v>0</v>
      </c>
      <c r="N17" s="76">
        <f t="shared" si="3"/>
        <v>0</v>
      </c>
      <c r="O17" s="76">
        <f t="shared" si="3"/>
        <v>0</v>
      </c>
      <c r="P17" s="76">
        <f t="shared" si="3"/>
        <v>0</v>
      </c>
      <c r="Q17" s="76">
        <f t="shared" si="3"/>
        <v>0</v>
      </c>
      <c r="R17" s="76">
        <f t="shared" si="3"/>
        <v>0</v>
      </c>
      <c r="S17" s="76">
        <f t="shared" si="3"/>
        <v>0</v>
      </c>
      <c r="T17" s="76">
        <f t="shared" si="3"/>
        <v>0</v>
      </c>
      <c r="U17" s="76">
        <f t="shared" si="3"/>
        <v>0</v>
      </c>
      <c r="V17" s="76">
        <f t="shared" si="3"/>
        <v>0</v>
      </c>
      <c r="W17" s="76">
        <f t="shared" si="3"/>
        <v>0</v>
      </c>
      <c r="X17" s="76">
        <f t="shared" si="3"/>
        <v>0</v>
      </c>
      <c r="Y17" s="76">
        <f t="shared" si="3"/>
        <v>0</v>
      </c>
      <c r="Z17" s="76">
        <f t="shared" si="3"/>
        <v>0</v>
      </c>
      <c r="AA17" s="76">
        <f t="shared" si="3"/>
        <v>0</v>
      </c>
      <c r="AB17" s="76">
        <f t="shared" si="3"/>
        <v>0</v>
      </c>
      <c r="AC17" s="76">
        <f t="shared" si="3"/>
        <v>0</v>
      </c>
      <c r="AD17" s="76">
        <f t="shared" si="3"/>
        <v>0</v>
      </c>
      <c r="AE17" s="76">
        <f t="shared" si="3"/>
        <v>0</v>
      </c>
      <c r="AF17" s="76">
        <f t="shared" si="3"/>
        <v>0</v>
      </c>
      <c r="AG17" s="76">
        <f t="shared" si="3"/>
        <v>0</v>
      </c>
      <c r="AH17" s="76">
        <f t="shared" si="3"/>
        <v>0</v>
      </c>
      <c r="AI17" s="77">
        <f>AH17-AH13</f>
        <v>0</v>
      </c>
    </row>
    <row r="18" spans="1:35" ht="12.4" customHeight="1" x14ac:dyDescent="0.15">
      <c r="A18" s="5"/>
      <c r="B18" s="36" t="s">
        <v>4</v>
      </c>
      <c r="C18" s="32" t="s">
        <v>13</v>
      </c>
      <c r="D18" s="85">
        <f t="shared" ref="D18:AH18" si="4">ROUND($AB$5*D16/100000,2)</f>
        <v>0</v>
      </c>
      <c r="E18" s="85">
        <f t="shared" si="4"/>
        <v>0</v>
      </c>
      <c r="F18" s="85">
        <f t="shared" si="4"/>
        <v>0</v>
      </c>
      <c r="G18" s="85">
        <f t="shared" si="4"/>
        <v>0</v>
      </c>
      <c r="H18" s="85">
        <f t="shared" si="4"/>
        <v>0</v>
      </c>
      <c r="I18" s="85">
        <f t="shared" si="4"/>
        <v>0</v>
      </c>
      <c r="J18" s="85">
        <f t="shared" si="4"/>
        <v>0</v>
      </c>
      <c r="K18" s="85">
        <f t="shared" si="4"/>
        <v>0</v>
      </c>
      <c r="L18" s="85">
        <f t="shared" si="4"/>
        <v>0</v>
      </c>
      <c r="M18" s="85">
        <f t="shared" si="4"/>
        <v>0</v>
      </c>
      <c r="N18" s="85">
        <f t="shared" si="4"/>
        <v>0</v>
      </c>
      <c r="O18" s="85">
        <f t="shared" si="4"/>
        <v>0</v>
      </c>
      <c r="P18" s="85">
        <f t="shared" si="4"/>
        <v>0</v>
      </c>
      <c r="Q18" s="85">
        <f t="shared" si="4"/>
        <v>0</v>
      </c>
      <c r="R18" s="85">
        <f t="shared" si="4"/>
        <v>0</v>
      </c>
      <c r="S18" s="85">
        <f t="shared" si="4"/>
        <v>0</v>
      </c>
      <c r="T18" s="85">
        <f t="shared" si="4"/>
        <v>0</v>
      </c>
      <c r="U18" s="85">
        <f t="shared" si="4"/>
        <v>0</v>
      </c>
      <c r="V18" s="85">
        <f t="shared" si="4"/>
        <v>0</v>
      </c>
      <c r="W18" s="85">
        <f t="shared" si="4"/>
        <v>0</v>
      </c>
      <c r="X18" s="85">
        <f t="shared" si="4"/>
        <v>0</v>
      </c>
      <c r="Y18" s="85">
        <f t="shared" si="4"/>
        <v>0</v>
      </c>
      <c r="Z18" s="85">
        <f t="shared" si="4"/>
        <v>0</v>
      </c>
      <c r="AA18" s="85">
        <f t="shared" si="4"/>
        <v>0</v>
      </c>
      <c r="AB18" s="85">
        <f t="shared" si="4"/>
        <v>0</v>
      </c>
      <c r="AC18" s="85">
        <f t="shared" si="4"/>
        <v>0</v>
      </c>
      <c r="AD18" s="85">
        <f t="shared" si="4"/>
        <v>0</v>
      </c>
      <c r="AE18" s="85">
        <f t="shared" si="4"/>
        <v>0</v>
      </c>
      <c r="AF18" s="85">
        <f t="shared" si="4"/>
        <v>0</v>
      </c>
      <c r="AG18" s="85">
        <f t="shared" si="4"/>
        <v>0</v>
      </c>
      <c r="AH18" s="85">
        <f t="shared" si="4"/>
        <v>0</v>
      </c>
      <c r="AI18" s="86">
        <f>SUM(D18:AH18)</f>
        <v>0</v>
      </c>
    </row>
    <row r="19" spans="1:35" ht="12.4" customHeight="1" thickBot="1" x14ac:dyDescent="0.2">
      <c r="A19" s="6"/>
      <c r="B19" s="38" t="s">
        <v>5</v>
      </c>
      <c r="C19" s="39" t="s">
        <v>2</v>
      </c>
      <c r="D19" s="87">
        <f>AH15+D18</f>
        <v>0</v>
      </c>
      <c r="E19" s="87">
        <f>D19+E18</f>
        <v>0</v>
      </c>
      <c r="F19" s="87">
        <f t="shared" ref="F19:AH19" si="5">E19+F18</f>
        <v>0</v>
      </c>
      <c r="G19" s="87">
        <f t="shared" si="5"/>
        <v>0</v>
      </c>
      <c r="H19" s="87">
        <f t="shared" si="5"/>
        <v>0</v>
      </c>
      <c r="I19" s="87">
        <f t="shared" si="5"/>
        <v>0</v>
      </c>
      <c r="J19" s="87">
        <f t="shared" si="5"/>
        <v>0</v>
      </c>
      <c r="K19" s="87">
        <f t="shared" si="5"/>
        <v>0</v>
      </c>
      <c r="L19" s="87">
        <f t="shared" si="5"/>
        <v>0</v>
      </c>
      <c r="M19" s="87">
        <f t="shared" si="5"/>
        <v>0</v>
      </c>
      <c r="N19" s="87">
        <f t="shared" si="5"/>
        <v>0</v>
      </c>
      <c r="O19" s="87">
        <f t="shared" si="5"/>
        <v>0</v>
      </c>
      <c r="P19" s="87">
        <f t="shared" si="5"/>
        <v>0</v>
      </c>
      <c r="Q19" s="87">
        <f t="shared" si="5"/>
        <v>0</v>
      </c>
      <c r="R19" s="87">
        <f t="shared" si="5"/>
        <v>0</v>
      </c>
      <c r="S19" s="87">
        <f t="shared" si="5"/>
        <v>0</v>
      </c>
      <c r="T19" s="87">
        <f t="shared" si="5"/>
        <v>0</v>
      </c>
      <c r="U19" s="87">
        <f t="shared" si="5"/>
        <v>0</v>
      </c>
      <c r="V19" s="87">
        <f t="shared" si="5"/>
        <v>0</v>
      </c>
      <c r="W19" s="87">
        <f t="shared" si="5"/>
        <v>0</v>
      </c>
      <c r="X19" s="87">
        <f t="shared" si="5"/>
        <v>0</v>
      </c>
      <c r="Y19" s="87">
        <f t="shared" si="5"/>
        <v>0</v>
      </c>
      <c r="Z19" s="87">
        <f t="shared" si="5"/>
        <v>0</v>
      </c>
      <c r="AA19" s="87">
        <f t="shared" si="5"/>
        <v>0</v>
      </c>
      <c r="AB19" s="87">
        <f t="shared" si="5"/>
        <v>0</v>
      </c>
      <c r="AC19" s="87">
        <f t="shared" si="5"/>
        <v>0</v>
      </c>
      <c r="AD19" s="87">
        <f t="shared" si="5"/>
        <v>0</v>
      </c>
      <c r="AE19" s="87">
        <f t="shared" si="5"/>
        <v>0</v>
      </c>
      <c r="AF19" s="87">
        <f t="shared" si="5"/>
        <v>0</v>
      </c>
      <c r="AG19" s="87">
        <f t="shared" si="5"/>
        <v>0</v>
      </c>
      <c r="AH19" s="87">
        <f t="shared" si="5"/>
        <v>0</v>
      </c>
      <c r="AI19" s="89"/>
    </row>
    <row r="20" spans="1:35" ht="12.4" customHeight="1" x14ac:dyDescent="0.15">
      <c r="A20" s="7"/>
      <c r="B20" s="43" t="s">
        <v>0</v>
      </c>
      <c r="C20" s="44" t="s">
        <v>0</v>
      </c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8"/>
      <c r="AI20" s="75"/>
    </row>
    <row r="21" spans="1:35" ht="12.4" customHeight="1" x14ac:dyDescent="0.15">
      <c r="A21" s="5">
        <v>9</v>
      </c>
      <c r="B21" s="28" t="s">
        <v>1</v>
      </c>
      <c r="C21" s="32" t="s">
        <v>2</v>
      </c>
      <c r="D21" s="76">
        <f>AH17+ROUND(D20/100,0)*100</f>
        <v>0</v>
      </c>
      <c r="E21" s="76">
        <f>D21+ROUND(E20/100,0)*100</f>
        <v>0</v>
      </c>
      <c r="F21" s="76">
        <f t="shared" ref="F21:AG21" si="6">E21+ROUND(F20/100,0)*100</f>
        <v>0</v>
      </c>
      <c r="G21" s="76">
        <f t="shared" si="6"/>
        <v>0</v>
      </c>
      <c r="H21" s="76">
        <f t="shared" si="6"/>
        <v>0</v>
      </c>
      <c r="I21" s="76">
        <f t="shared" si="6"/>
        <v>0</v>
      </c>
      <c r="J21" s="76">
        <f t="shared" si="6"/>
        <v>0</v>
      </c>
      <c r="K21" s="76">
        <f t="shared" si="6"/>
        <v>0</v>
      </c>
      <c r="L21" s="76">
        <f t="shared" si="6"/>
        <v>0</v>
      </c>
      <c r="M21" s="76">
        <f t="shared" si="6"/>
        <v>0</v>
      </c>
      <c r="N21" s="76">
        <f t="shared" si="6"/>
        <v>0</v>
      </c>
      <c r="O21" s="76">
        <f t="shared" si="6"/>
        <v>0</v>
      </c>
      <c r="P21" s="76">
        <f t="shared" si="6"/>
        <v>0</v>
      </c>
      <c r="Q21" s="76">
        <f t="shared" si="6"/>
        <v>0</v>
      </c>
      <c r="R21" s="76">
        <f t="shared" si="6"/>
        <v>0</v>
      </c>
      <c r="S21" s="76">
        <f t="shared" si="6"/>
        <v>0</v>
      </c>
      <c r="T21" s="76">
        <f t="shared" si="6"/>
        <v>0</v>
      </c>
      <c r="U21" s="76">
        <f t="shared" si="6"/>
        <v>0</v>
      </c>
      <c r="V21" s="76">
        <f t="shared" si="6"/>
        <v>0</v>
      </c>
      <c r="W21" s="76">
        <f t="shared" si="6"/>
        <v>0</v>
      </c>
      <c r="X21" s="76">
        <f t="shared" si="6"/>
        <v>0</v>
      </c>
      <c r="Y21" s="76">
        <f t="shared" si="6"/>
        <v>0</v>
      </c>
      <c r="Z21" s="76">
        <f t="shared" si="6"/>
        <v>0</v>
      </c>
      <c r="AA21" s="76">
        <f t="shared" si="6"/>
        <v>0</v>
      </c>
      <c r="AB21" s="76">
        <f t="shared" si="6"/>
        <v>0</v>
      </c>
      <c r="AC21" s="76">
        <f t="shared" si="6"/>
        <v>0</v>
      </c>
      <c r="AD21" s="76">
        <f t="shared" si="6"/>
        <v>0</v>
      </c>
      <c r="AE21" s="76">
        <f t="shared" si="6"/>
        <v>0</v>
      </c>
      <c r="AF21" s="76">
        <f t="shared" si="6"/>
        <v>0</v>
      </c>
      <c r="AG21" s="76">
        <f t="shared" si="6"/>
        <v>0</v>
      </c>
      <c r="AH21" s="79"/>
      <c r="AI21" s="77">
        <f>AG21-AH17</f>
        <v>0</v>
      </c>
    </row>
    <row r="22" spans="1:35" ht="12.4" customHeight="1" x14ac:dyDescent="0.15">
      <c r="A22" s="5"/>
      <c r="B22" s="36" t="s">
        <v>4</v>
      </c>
      <c r="C22" s="32" t="s">
        <v>13</v>
      </c>
      <c r="D22" s="85">
        <f>ROUND($AB$5*D20/100000,2)</f>
        <v>0</v>
      </c>
      <c r="E22" s="85">
        <f t="shared" ref="E22:AG22" si="7">ROUND($AB$5*E20/100000,2)</f>
        <v>0</v>
      </c>
      <c r="F22" s="85">
        <f t="shared" si="7"/>
        <v>0</v>
      </c>
      <c r="G22" s="85">
        <f t="shared" si="7"/>
        <v>0</v>
      </c>
      <c r="H22" s="85">
        <f t="shared" si="7"/>
        <v>0</v>
      </c>
      <c r="I22" s="85">
        <f t="shared" si="7"/>
        <v>0</v>
      </c>
      <c r="J22" s="85">
        <f t="shared" si="7"/>
        <v>0</v>
      </c>
      <c r="K22" s="85">
        <f t="shared" si="7"/>
        <v>0</v>
      </c>
      <c r="L22" s="85">
        <f t="shared" si="7"/>
        <v>0</v>
      </c>
      <c r="M22" s="85">
        <f t="shared" si="7"/>
        <v>0</v>
      </c>
      <c r="N22" s="85">
        <f t="shared" si="7"/>
        <v>0</v>
      </c>
      <c r="O22" s="85">
        <f t="shared" si="7"/>
        <v>0</v>
      </c>
      <c r="P22" s="85">
        <f t="shared" si="7"/>
        <v>0</v>
      </c>
      <c r="Q22" s="85">
        <f t="shared" si="7"/>
        <v>0</v>
      </c>
      <c r="R22" s="85">
        <f t="shared" si="7"/>
        <v>0</v>
      </c>
      <c r="S22" s="85">
        <f t="shared" si="7"/>
        <v>0</v>
      </c>
      <c r="T22" s="85">
        <f t="shared" si="7"/>
        <v>0</v>
      </c>
      <c r="U22" s="85">
        <f t="shared" si="7"/>
        <v>0</v>
      </c>
      <c r="V22" s="85">
        <f t="shared" si="7"/>
        <v>0</v>
      </c>
      <c r="W22" s="85">
        <f t="shared" si="7"/>
        <v>0</v>
      </c>
      <c r="X22" s="85">
        <f t="shared" si="7"/>
        <v>0</v>
      </c>
      <c r="Y22" s="85">
        <f t="shared" si="7"/>
        <v>0</v>
      </c>
      <c r="Z22" s="85">
        <f t="shared" si="7"/>
        <v>0</v>
      </c>
      <c r="AA22" s="85">
        <f t="shared" si="7"/>
        <v>0</v>
      </c>
      <c r="AB22" s="85">
        <f t="shared" si="7"/>
        <v>0</v>
      </c>
      <c r="AC22" s="85">
        <f t="shared" si="7"/>
        <v>0</v>
      </c>
      <c r="AD22" s="85">
        <f t="shared" si="7"/>
        <v>0</v>
      </c>
      <c r="AE22" s="85">
        <f t="shared" si="7"/>
        <v>0</v>
      </c>
      <c r="AF22" s="85">
        <f t="shared" si="7"/>
        <v>0</v>
      </c>
      <c r="AG22" s="85">
        <f t="shared" si="7"/>
        <v>0</v>
      </c>
      <c r="AH22" s="90"/>
      <c r="AI22" s="86">
        <f>SUM(D22:AH22)</f>
        <v>0</v>
      </c>
    </row>
    <row r="23" spans="1:35" ht="12.4" customHeight="1" thickBot="1" x14ac:dyDescent="0.2">
      <c r="A23" s="6"/>
      <c r="B23" s="38" t="s">
        <v>5</v>
      </c>
      <c r="C23" s="39" t="s">
        <v>2</v>
      </c>
      <c r="D23" s="87">
        <f>AH19+D22</f>
        <v>0</v>
      </c>
      <c r="E23" s="87">
        <f>D23+E22</f>
        <v>0</v>
      </c>
      <c r="F23" s="87">
        <f t="shared" ref="F23:AG23" si="8">E23+F22</f>
        <v>0</v>
      </c>
      <c r="G23" s="87">
        <f t="shared" si="8"/>
        <v>0</v>
      </c>
      <c r="H23" s="87">
        <f t="shared" si="8"/>
        <v>0</v>
      </c>
      <c r="I23" s="87">
        <f t="shared" si="8"/>
        <v>0</v>
      </c>
      <c r="J23" s="87">
        <f t="shared" si="8"/>
        <v>0</v>
      </c>
      <c r="K23" s="87">
        <f t="shared" si="8"/>
        <v>0</v>
      </c>
      <c r="L23" s="87">
        <f t="shared" si="8"/>
        <v>0</v>
      </c>
      <c r="M23" s="87">
        <f t="shared" si="8"/>
        <v>0</v>
      </c>
      <c r="N23" s="87">
        <f t="shared" si="8"/>
        <v>0</v>
      </c>
      <c r="O23" s="87">
        <f t="shared" si="8"/>
        <v>0</v>
      </c>
      <c r="P23" s="87">
        <f t="shared" si="8"/>
        <v>0</v>
      </c>
      <c r="Q23" s="87">
        <f t="shared" si="8"/>
        <v>0</v>
      </c>
      <c r="R23" s="87">
        <f t="shared" si="8"/>
        <v>0</v>
      </c>
      <c r="S23" s="87">
        <f t="shared" si="8"/>
        <v>0</v>
      </c>
      <c r="T23" s="87">
        <f t="shared" si="8"/>
        <v>0</v>
      </c>
      <c r="U23" s="87">
        <f t="shared" si="8"/>
        <v>0</v>
      </c>
      <c r="V23" s="87">
        <f t="shared" si="8"/>
        <v>0</v>
      </c>
      <c r="W23" s="87">
        <f t="shared" si="8"/>
        <v>0</v>
      </c>
      <c r="X23" s="87">
        <f t="shared" si="8"/>
        <v>0</v>
      </c>
      <c r="Y23" s="87">
        <f t="shared" si="8"/>
        <v>0</v>
      </c>
      <c r="Z23" s="87">
        <f t="shared" si="8"/>
        <v>0</v>
      </c>
      <c r="AA23" s="87">
        <f t="shared" si="8"/>
        <v>0</v>
      </c>
      <c r="AB23" s="87">
        <f t="shared" si="8"/>
        <v>0</v>
      </c>
      <c r="AC23" s="87">
        <f t="shared" si="8"/>
        <v>0</v>
      </c>
      <c r="AD23" s="87">
        <f t="shared" si="8"/>
        <v>0</v>
      </c>
      <c r="AE23" s="87">
        <f t="shared" si="8"/>
        <v>0</v>
      </c>
      <c r="AF23" s="87">
        <f t="shared" si="8"/>
        <v>0</v>
      </c>
      <c r="AG23" s="87">
        <f t="shared" si="8"/>
        <v>0</v>
      </c>
      <c r="AH23" s="91"/>
      <c r="AI23" s="89"/>
    </row>
    <row r="24" spans="1:35" ht="12.4" customHeight="1" x14ac:dyDescent="0.15">
      <c r="A24" s="7"/>
      <c r="B24" s="43" t="s">
        <v>0</v>
      </c>
      <c r="C24" s="44" t="s">
        <v>0</v>
      </c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4"/>
      <c r="AI24" s="75"/>
    </row>
    <row r="25" spans="1:35" ht="12.4" customHeight="1" x14ac:dyDescent="0.15">
      <c r="A25" s="5">
        <v>10</v>
      </c>
      <c r="B25" s="28" t="s">
        <v>1</v>
      </c>
      <c r="C25" s="32" t="s">
        <v>2</v>
      </c>
      <c r="D25" s="76">
        <f>AG21+ROUND(D24/100,0)*100</f>
        <v>0</v>
      </c>
      <c r="E25" s="76">
        <f>D25+ROUND(E24/100,0)*100</f>
        <v>0</v>
      </c>
      <c r="F25" s="76">
        <f t="shared" ref="F25:AH25" si="9">E25+ROUND(F24/100,0)*100</f>
        <v>0</v>
      </c>
      <c r="G25" s="76">
        <f t="shared" si="9"/>
        <v>0</v>
      </c>
      <c r="H25" s="76">
        <f t="shared" si="9"/>
        <v>0</v>
      </c>
      <c r="I25" s="76">
        <f t="shared" si="9"/>
        <v>0</v>
      </c>
      <c r="J25" s="76">
        <f t="shared" si="9"/>
        <v>0</v>
      </c>
      <c r="K25" s="76">
        <f t="shared" si="9"/>
        <v>0</v>
      </c>
      <c r="L25" s="76">
        <f t="shared" si="9"/>
        <v>0</v>
      </c>
      <c r="M25" s="76">
        <f t="shared" si="9"/>
        <v>0</v>
      </c>
      <c r="N25" s="76">
        <f t="shared" si="9"/>
        <v>0</v>
      </c>
      <c r="O25" s="76">
        <f t="shared" si="9"/>
        <v>0</v>
      </c>
      <c r="P25" s="76">
        <f t="shared" si="9"/>
        <v>0</v>
      </c>
      <c r="Q25" s="76">
        <f t="shared" si="9"/>
        <v>0</v>
      </c>
      <c r="R25" s="76">
        <f t="shared" si="9"/>
        <v>0</v>
      </c>
      <c r="S25" s="76">
        <f t="shared" si="9"/>
        <v>0</v>
      </c>
      <c r="T25" s="76">
        <f t="shared" si="9"/>
        <v>0</v>
      </c>
      <c r="U25" s="76">
        <f t="shared" si="9"/>
        <v>0</v>
      </c>
      <c r="V25" s="76">
        <f t="shared" si="9"/>
        <v>0</v>
      </c>
      <c r="W25" s="76">
        <f t="shared" si="9"/>
        <v>0</v>
      </c>
      <c r="X25" s="76">
        <f t="shared" si="9"/>
        <v>0</v>
      </c>
      <c r="Y25" s="76">
        <f t="shared" si="9"/>
        <v>0</v>
      </c>
      <c r="Z25" s="76">
        <f t="shared" si="9"/>
        <v>0</v>
      </c>
      <c r="AA25" s="76">
        <f t="shared" si="9"/>
        <v>0</v>
      </c>
      <c r="AB25" s="76">
        <f t="shared" si="9"/>
        <v>0</v>
      </c>
      <c r="AC25" s="76">
        <f t="shared" si="9"/>
        <v>0</v>
      </c>
      <c r="AD25" s="76">
        <f t="shared" si="9"/>
        <v>0</v>
      </c>
      <c r="AE25" s="76">
        <f t="shared" si="9"/>
        <v>0</v>
      </c>
      <c r="AF25" s="76">
        <f t="shared" si="9"/>
        <v>0</v>
      </c>
      <c r="AG25" s="76">
        <f t="shared" si="9"/>
        <v>0</v>
      </c>
      <c r="AH25" s="76">
        <f t="shared" si="9"/>
        <v>0</v>
      </c>
      <c r="AI25" s="77">
        <f>AH25-AG21</f>
        <v>0</v>
      </c>
    </row>
    <row r="26" spans="1:35" ht="12.4" customHeight="1" x14ac:dyDescent="0.15">
      <c r="A26" s="5"/>
      <c r="B26" s="36" t="s">
        <v>4</v>
      </c>
      <c r="C26" s="32" t="s">
        <v>13</v>
      </c>
      <c r="D26" s="85">
        <f>ROUND($AB$5*D24/100000,2)</f>
        <v>0</v>
      </c>
      <c r="E26" s="85">
        <f t="shared" ref="E26:AH26" si="10">ROUND($AB$5*E24/100000,2)</f>
        <v>0</v>
      </c>
      <c r="F26" s="85">
        <f t="shared" si="10"/>
        <v>0</v>
      </c>
      <c r="G26" s="85">
        <f t="shared" si="10"/>
        <v>0</v>
      </c>
      <c r="H26" s="85">
        <f t="shared" si="10"/>
        <v>0</v>
      </c>
      <c r="I26" s="85">
        <f t="shared" si="10"/>
        <v>0</v>
      </c>
      <c r="J26" s="85">
        <f t="shared" si="10"/>
        <v>0</v>
      </c>
      <c r="K26" s="85">
        <f t="shared" si="10"/>
        <v>0</v>
      </c>
      <c r="L26" s="85">
        <f t="shared" si="10"/>
        <v>0</v>
      </c>
      <c r="M26" s="85">
        <f t="shared" si="10"/>
        <v>0</v>
      </c>
      <c r="N26" s="85">
        <f t="shared" si="10"/>
        <v>0</v>
      </c>
      <c r="O26" s="85">
        <f t="shared" si="10"/>
        <v>0</v>
      </c>
      <c r="P26" s="85">
        <f t="shared" si="10"/>
        <v>0</v>
      </c>
      <c r="Q26" s="85">
        <f t="shared" si="10"/>
        <v>0</v>
      </c>
      <c r="R26" s="85">
        <f t="shared" si="10"/>
        <v>0</v>
      </c>
      <c r="S26" s="85">
        <f t="shared" si="10"/>
        <v>0</v>
      </c>
      <c r="T26" s="85">
        <f t="shared" si="10"/>
        <v>0</v>
      </c>
      <c r="U26" s="85">
        <f t="shared" si="10"/>
        <v>0</v>
      </c>
      <c r="V26" s="85">
        <f t="shared" si="10"/>
        <v>0</v>
      </c>
      <c r="W26" s="85">
        <f t="shared" si="10"/>
        <v>0</v>
      </c>
      <c r="X26" s="85">
        <f t="shared" si="10"/>
        <v>0</v>
      </c>
      <c r="Y26" s="85">
        <f t="shared" si="10"/>
        <v>0</v>
      </c>
      <c r="Z26" s="85">
        <f t="shared" si="10"/>
        <v>0</v>
      </c>
      <c r="AA26" s="85">
        <f t="shared" si="10"/>
        <v>0</v>
      </c>
      <c r="AB26" s="85">
        <f t="shared" si="10"/>
        <v>0</v>
      </c>
      <c r="AC26" s="85">
        <f t="shared" si="10"/>
        <v>0</v>
      </c>
      <c r="AD26" s="85">
        <f t="shared" si="10"/>
        <v>0</v>
      </c>
      <c r="AE26" s="85">
        <f t="shared" si="10"/>
        <v>0</v>
      </c>
      <c r="AF26" s="85">
        <f t="shared" si="10"/>
        <v>0</v>
      </c>
      <c r="AG26" s="85">
        <f t="shared" si="10"/>
        <v>0</v>
      </c>
      <c r="AH26" s="85">
        <f t="shared" si="10"/>
        <v>0</v>
      </c>
      <c r="AI26" s="86">
        <f>SUM(D26:AH26)</f>
        <v>0</v>
      </c>
    </row>
    <row r="27" spans="1:35" ht="12.4" customHeight="1" thickBot="1" x14ac:dyDescent="0.2">
      <c r="A27" s="6"/>
      <c r="B27" s="38" t="s">
        <v>5</v>
      </c>
      <c r="C27" s="39" t="s">
        <v>2</v>
      </c>
      <c r="D27" s="87">
        <f>AG23+D26</f>
        <v>0</v>
      </c>
      <c r="E27" s="87">
        <f>D27+E26</f>
        <v>0</v>
      </c>
      <c r="F27" s="87">
        <f t="shared" ref="F27:AH27" si="11">E27+F26</f>
        <v>0</v>
      </c>
      <c r="G27" s="87">
        <f t="shared" si="11"/>
        <v>0</v>
      </c>
      <c r="H27" s="87">
        <f t="shared" si="11"/>
        <v>0</v>
      </c>
      <c r="I27" s="87">
        <f t="shared" si="11"/>
        <v>0</v>
      </c>
      <c r="J27" s="87">
        <f t="shared" si="11"/>
        <v>0</v>
      </c>
      <c r="K27" s="87">
        <f t="shared" si="11"/>
        <v>0</v>
      </c>
      <c r="L27" s="87">
        <f t="shared" si="11"/>
        <v>0</v>
      </c>
      <c r="M27" s="87">
        <f t="shared" si="11"/>
        <v>0</v>
      </c>
      <c r="N27" s="87">
        <f t="shared" si="11"/>
        <v>0</v>
      </c>
      <c r="O27" s="87">
        <f t="shared" si="11"/>
        <v>0</v>
      </c>
      <c r="P27" s="87">
        <f t="shared" si="11"/>
        <v>0</v>
      </c>
      <c r="Q27" s="87">
        <f t="shared" si="11"/>
        <v>0</v>
      </c>
      <c r="R27" s="87">
        <f t="shared" si="11"/>
        <v>0</v>
      </c>
      <c r="S27" s="87">
        <f t="shared" si="11"/>
        <v>0</v>
      </c>
      <c r="T27" s="87">
        <f t="shared" si="11"/>
        <v>0</v>
      </c>
      <c r="U27" s="87">
        <f t="shared" si="11"/>
        <v>0</v>
      </c>
      <c r="V27" s="87">
        <f t="shared" si="11"/>
        <v>0</v>
      </c>
      <c r="W27" s="87">
        <f t="shared" si="11"/>
        <v>0</v>
      </c>
      <c r="X27" s="87">
        <f t="shared" si="11"/>
        <v>0</v>
      </c>
      <c r="Y27" s="87">
        <f t="shared" si="11"/>
        <v>0</v>
      </c>
      <c r="Z27" s="87">
        <f t="shared" si="11"/>
        <v>0</v>
      </c>
      <c r="AA27" s="87">
        <f t="shared" si="11"/>
        <v>0</v>
      </c>
      <c r="AB27" s="87">
        <f t="shared" si="11"/>
        <v>0</v>
      </c>
      <c r="AC27" s="87">
        <f t="shared" si="11"/>
        <v>0</v>
      </c>
      <c r="AD27" s="87">
        <f t="shared" si="11"/>
        <v>0</v>
      </c>
      <c r="AE27" s="87">
        <f t="shared" si="11"/>
        <v>0</v>
      </c>
      <c r="AF27" s="87">
        <f t="shared" si="11"/>
        <v>0</v>
      </c>
      <c r="AG27" s="87">
        <f t="shared" si="11"/>
        <v>0</v>
      </c>
      <c r="AH27" s="87">
        <f t="shared" si="11"/>
        <v>0</v>
      </c>
      <c r="AI27" s="89"/>
    </row>
    <row r="28" spans="1:35" ht="12.4" customHeight="1" x14ac:dyDescent="0.15">
      <c r="A28" s="7"/>
      <c r="B28" s="43" t="s">
        <v>0</v>
      </c>
      <c r="C28" s="44" t="s">
        <v>0</v>
      </c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8"/>
      <c r="AI28" s="75"/>
    </row>
    <row r="29" spans="1:35" ht="12.4" customHeight="1" x14ac:dyDescent="0.15">
      <c r="A29" s="5">
        <v>11</v>
      </c>
      <c r="B29" s="28" t="s">
        <v>1</v>
      </c>
      <c r="C29" s="32" t="s">
        <v>2</v>
      </c>
      <c r="D29" s="76">
        <f>AH25+ROUND(D28/100,0)*100</f>
        <v>0</v>
      </c>
      <c r="E29" s="76">
        <f>D29+ROUND(E28/100,0)*100</f>
        <v>0</v>
      </c>
      <c r="F29" s="76">
        <f t="shared" ref="F29:AG29" si="12">E29+ROUND(F28/100,0)*100</f>
        <v>0</v>
      </c>
      <c r="G29" s="76">
        <f t="shared" si="12"/>
        <v>0</v>
      </c>
      <c r="H29" s="76">
        <f t="shared" si="12"/>
        <v>0</v>
      </c>
      <c r="I29" s="76">
        <f t="shared" si="12"/>
        <v>0</v>
      </c>
      <c r="J29" s="76">
        <f t="shared" si="12"/>
        <v>0</v>
      </c>
      <c r="K29" s="76">
        <f t="shared" si="12"/>
        <v>0</v>
      </c>
      <c r="L29" s="76">
        <f t="shared" si="12"/>
        <v>0</v>
      </c>
      <c r="M29" s="76">
        <f t="shared" si="12"/>
        <v>0</v>
      </c>
      <c r="N29" s="76">
        <f t="shared" si="12"/>
        <v>0</v>
      </c>
      <c r="O29" s="76">
        <f t="shared" si="12"/>
        <v>0</v>
      </c>
      <c r="P29" s="76">
        <f t="shared" si="12"/>
        <v>0</v>
      </c>
      <c r="Q29" s="76">
        <f t="shared" si="12"/>
        <v>0</v>
      </c>
      <c r="R29" s="76">
        <f t="shared" si="12"/>
        <v>0</v>
      </c>
      <c r="S29" s="76">
        <f t="shared" si="12"/>
        <v>0</v>
      </c>
      <c r="T29" s="76">
        <f t="shared" si="12"/>
        <v>0</v>
      </c>
      <c r="U29" s="76">
        <f t="shared" si="12"/>
        <v>0</v>
      </c>
      <c r="V29" s="76">
        <f t="shared" si="12"/>
        <v>0</v>
      </c>
      <c r="W29" s="76">
        <f t="shared" si="12"/>
        <v>0</v>
      </c>
      <c r="X29" s="76">
        <f t="shared" si="12"/>
        <v>0</v>
      </c>
      <c r="Y29" s="76">
        <f t="shared" si="12"/>
        <v>0</v>
      </c>
      <c r="Z29" s="76">
        <f t="shared" si="12"/>
        <v>0</v>
      </c>
      <c r="AA29" s="76">
        <f t="shared" si="12"/>
        <v>0</v>
      </c>
      <c r="AB29" s="76">
        <f t="shared" si="12"/>
        <v>0</v>
      </c>
      <c r="AC29" s="76">
        <f t="shared" si="12"/>
        <v>0</v>
      </c>
      <c r="AD29" s="76">
        <f t="shared" si="12"/>
        <v>0</v>
      </c>
      <c r="AE29" s="76">
        <f t="shared" si="12"/>
        <v>0</v>
      </c>
      <c r="AF29" s="76">
        <f t="shared" si="12"/>
        <v>0</v>
      </c>
      <c r="AG29" s="76">
        <f t="shared" si="12"/>
        <v>0</v>
      </c>
      <c r="AH29" s="79"/>
      <c r="AI29" s="77">
        <f>AG29-AH25</f>
        <v>0</v>
      </c>
    </row>
    <row r="30" spans="1:35" ht="12.4" customHeight="1" x14ac:dyDescent="0.15">
      <c r="A30" s="5"/>
      <c r="B30" s="36" t="s">
        <v>4</v>
      </c>
      <c r="C30" s="32" t="s">
        <v>13</v>
      </c>
      <c r="D30" s="85">
        <f>ROUND($AB$5*D28/100000,2)</f>
        <v>0</v>
      </c>
      <c r="E30" s="85">
        <f t="shared" ref="E30:AG30" si="13">ROUND($AB$5*E28/100000,2)</f>
        <v>0</v>
      </c>
      <c r="F30" s="85">
        <f t="shared" si="13"/>
        <v>0</v>
      </c>
      <c r="G30" s="85">
        <f t="shared" si="13"/>
        <v>0</v>
      </c>
      <c r="H30" s="85">
        <f t="shared" si="13"/>
        <v>0</v>
      </c>
      <c r="I30" s="85">
        <f t="shared" si="13"/>
        <v>0</v>
      </c>
      <c r="J30" s="85">
        <f t="shared" si="13"/>
        <v>0</v>
      </c>
      <c r="K30" s="85">
        <f t="shared" si="13"/>
        <v>0</v>
      </c>
      <c r="L30" s="85">
        <f t="shared" si="13"/>
        <v>0</v>
      </c>
      <c r="M30" s="85">
        <f t="shared" si="13"/>
        <v>0</v>
      </c>
      <c r="N30" s="85">
        <f t="shared" si="13"/>
        <v>0</v>
      </c>
      <c r="O30" s="85">
        <f t="shared" si="13"/>
        <v>0</v>
      </c>
      <c r="P30" s="85">
        <f t="shared" si="13"/>
        <v>0</v>
      </c>
      <c r="Q30" s="85">
        <f t="shared" si="13"/>
        <v>0</v>
      </c>
      <c r="R30" s="85">
        <f t="shared" si="13"/>
        <v>0</v>
      </c>
      <c r="S30" s="85">
        <f t="shared" si="13"/>
        <v>0</v>
      </c>
      <c r="T30" s="85">
        <f t="shared" si="13"/>
        <v>0</v>
      </c>
      <c r="U30" s="85">
        <f t="shared" si="13"/>
        <v>0</v>
      </c>
      <c r="V30" s="85">
        <f t="shared" si="13"/>
        <v>0</v>
      </c>
      <c r="W30" s="85">
        <f t="shared" si="13"/>
        <v>0</v>
      </c>
      <c r="X30" s="85">
        <f t="shared" si="13"/>
        <v>0</v>
      </c>
      <c r="Y30" s="85">
        <f t="shared" si="13"/>
        <v>0</v>
      </c>
      <c r="Z30" s="85">
        <f t="shared" si="13"/>
        <v>0</v>
      </c>
      <c r="AA30" s="85">
        <f t="shared" si="13"/>
        <v>0</v>
      </c>
      <c r="AB30" s="85">
        <f t="shared" si="13"/>
        <v>0</v>
      </c>
      <c r="AC30" s="85">
        <f t="shared" si="13"/>
        <v>0</v>
      </c>
      <c r="AD30" s="85">
        <f t="shared" si="13"/>
        <v>0</v>
      </c>
      <c r="AE30" s="85">
        <f t="shared" si="13"/>
        <v>0</v>
      </c>
      <c r="AF30" s="85">
        <f t="shared" si="13"/>
        <v>0</v>
      </c>
      <c r="AG30" s="85">
        <f t="shared" si="13"/>
        <v>0</v>
      </c>
      <c r="AH30" s="90"/>
      <c r="AI30" s="86">
        <f>SUM(D30:AH30)</f>
        <v>0</v>
      </c>
    </row>
    <row r="31" spans="1:35" ht="12.4" customHeight="1" thickBot="1" x14ac:dyDescent="0.2">
      <c r="A31" s="6"/>
      <c r="B31" s="38" t="s">
        <v>5</v>
      </c>
      <c r="C31" s="39" t="s">
        <v>2</v>
      </c>
      <c r="D31" s="87">
        <f>AH27+D30</f>
        <v>0</v>
      </c>
      <c r="E31" s="87">
        <f>D31+E30</f>
        <v>0</v>
      </c>
      <c r="F31" s="87">
        <f t="shared" ref="F31:AG31" si="14">E31+F30</f>
        <v>0</v>
      </c>
      <c r="G31" s="87">
        <f t="shared" si="14"/>
        <v>0</v>
      </c>
      <c r="H31" s="87">
        <f t="shared" si="14"/>
        <v>0</v>
      </c>
      <c r="I31" s="87">
        <f t="shared" si="14"/>
        <v>0</v>
      </c>
      <c r="J31" s="87">
        <f t="shared" si="14"/>
        <v>0</v>
      </c>
      <c r="K31" s="87">
        <f t="shared" si="14"/>
        <v>0</v>
      </c>
      <c r="L31" s="87">
        <f t="shared" si="14"/>
        <v>0</v>
      </c>
      <c r="M31" s="87">
        <f t="shared" si="14"/>
        <v>0</v>
      </c>
      <c r="N31" s="87">
        <f t="shared" si="14"/>
        <v>0</v>
      </c>
      <c r="O31" s="87">
        <f t="shared" si="14"/>
        <v>0</v>
      </c>
      <c r="P31" s="87">
        <f t="shared" si="14"/>
        <v>0</v>
      </c>
      <c r="Q31" s="87">
        <f t="shared" si="14"/>
        <v>0</v>
      </c>
      <c r="R31" s="87">
        <f t="shared" si="14"/>
        <v>0</v>
      </c>
      <c r="S31" s="87">
        <f t="shared" si="14"/>
        <v>0</v>
      </c>
      <c r="T31" s="87">
        <f t="shared" si="14"/>
        <v>0</v>
      </c>
      <c r="U31" s="87">
        <f t="shared" si="14"/>
        <v>0</v>
      </c>
      <c r="V31" s="87">
        <f t="shared" si="14"/>
        <v>0</v>
      </c>
      <c r="W31" s="87">
        <f t="shared" si="14"/>
        <v>0</v>
      </c>
      <c r="X31" s="87">
        <f t="shared" si="14"/>
        <v>0</v>
      </c>
      <c r="Y31" s="87">
        <f t="shared" si="14"/>
        <v>0</v>
      </c>
      <c r="Z31" s="87">
        <f t="shared" si="14"/>
        <v>0</v>
      </c>
      <c r="AA31" s="87">
        <f t="shared" si="14"/>
        <v>0</v>
      </c>
      <c r="AB31" s="87">
        <f t="shared" si="14"/>
        <v>0</v>
      </c>
      <c r="AC31" s="87">
        <f t="shared" si="14"/>
        <v>0</v>
      </c>
      <c r="AD31" s="87">
        <f t="shared" si="14"/>
        <v>0</v>
      </c>
      <c r="AE31" s="87">
        <f t="shared" si="14"/>
        <v>0</v>
      </c>
      <c r="AF31" s="87">
        <f t="shared" si="14"/>
        <v>0</v>
      </c>
      <c r="AG31" s="87">
        <f t="shared" si="14"/>
        <v>0</v>
      </c>
      <c r="AH31" s="91"/>
      <c r="AI31" s="89"/>
    </row>
    <row r="32" spans="1:35" ht="12.4" customHeight="1" x14ac:dyDescent="0.15">
      <c r="A32" s="7"/>
      <c r="B32" s="43" t="s">
        <v>0</v>
      </c>
      <c r="C32" s="44" t="s">
        <v>0</v>
      </c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80"/>
      <c r="AI32" s="75"/>
    </row>
    <row r="33" spans="1:35" ht="12.4" customHeight="1" x14ac:dyDescent="0.15">
      <c r="A33" s="5">
        <v>12</v>
      </c>
      <c r="B33" s="28" t="s">
        <v>1</v>
      </c>
      <c r="C33" s="32" t="s">
        <v>2</v>
      </c>
      <c r="D33" s="76">
        <f>AG29+ROUND(D32/100,0)*100</f>
        <v>0</v>
      </c>
      <c r="E33" s="76">
        <f>D33+ROUND(E32/100,0)*100</f>
        <v>0</v>
      </c>
      <c r="F33" s="76">
        <f t="shared" ref="F33:AH33" si="15">E33+ROUND(F32/100,0)*100</f>
        <v>0</v>
      </c>
      <c r="G33" s="76">
        <f t="shared" si="15"/>
        <v>0</v>
      </c>
      <c r="H33" s="76">
        <f t="shared" si="15"/>
        <v>0</v>
      </c>
      <c r="I33" s="76">
        <f t="shared" si="15"/>
        <v>0</v>
      </c>
      <c r="J33" s="76">
        <f t="shared" si="15"/>
        <v>0</v>
      </c>
      <c r="K33" s="76">
        <f t="shared" si="15"/>
        <v>0</v>
      </c>
      <c r="L33" s="76">
        <f t="shared" si="15"/>
        <v>0</v>
      </c>
      <c r="M33" s="76">
        <f t="shared" si="15"/>
        <v>0</v>
      </c>
      <c r="N33" s="76">
        <f t="shared" si="15"/>
        <v>0</v>
      </c>
      <c r="O33" s="76">
        <f t="shared" si="15"/>
        <v>0</v>
      </c>
      <c r="P33" s="76">
        <f t="shared" si="15"/>
        <v>0</v>
      </c>
      <c r="Q33" s="76">
        <f t="shared" si="15"/>
        <v>0</v>
      </c>
      <c r="R33" s="76">
        <f t="shared" si="15"/>
        <v>0</v>
      </c>
      <c r="S33" s="76">
        <f t="shared" si="15"/>
        <v>0</v>
      </c>
      <c r="T33" s="76">
        <f t="shared" si="15"/>
        <v>0</v>
      </c>
      <c r="U33" s="76">
        <f t="shared" si="15"/>
        <v>0</v>
      </c>
      <c r="V33" s="76">
        <f t="shared" si="15"/>
        <v>0</v>
      </c>
      <c r="W33" s="76">
        <f t="shared" si="15"/>
        <v>0</v>
      </c>
      <c r="X33" s="76">
        <f t="shared" si="15"/>
        <v>0</v>
      </c>
      <c r="Y33" s="76">
        <f t="shared" si="15"/>
        <v>0</v>
      </c>
      <c r="Z33" s="76">
        <f t="shared" si="15"/>
        <v>0</v>
      </c>
      <c r="AA33" s="76">
        <f t="shared" si="15"/>
        <v>0</v>
      </c>
      <c r="AB33" s="76">
        <f t="shared" si="15"/>
        <v>0</v>
      </c>
      <c r="AC33" s="76">
        <f t="shared" si="15"/>
        <v>0</v>
      </c>
      <c r="AD33" s="76">
        <f t="shared" si="15"/>
        <v>0</v>
      </c>
      <c r="AE33" s="76">
        <f t="shared" si="15"/>
        <v>0</v>
      </c>
      <c r="AF33" s="76">
        <f t="shared" si="15"/>
        <v>0</v>
      </c>
      <c r="AG33" s="76">
        <f t="shared" si="15"/>
        <v>0</v>
      </c>
      <c r="AH33" s="81">
        <f t="shared" si="15"/>
        <v>0</v>
      </c>
      <c r="AI33" s="77">
        <f>AH33-AG29</f>
        <v>0</v>
      </c>
    </row>
    <row r="34" spans="1:35" ht="12.4" customHeight="1" x14ac:dyDescent="0.15">
      <c r="A34" s="5"/>
      <c r="B34" s="36" t="s">
        <v>4</v>
      </c>
      <c r="C34" s="32" t="s">
        <v>13</v>
      </c>
      <c r="D34" s="85">
        <f>ROUND($AB$5*D32/100000,2)</f>
        <v>0</v>
      </c>
      <c r="E34" s="85">
        <f t="shared" ref="E34:AH34" si="16">ROUND($AB$5*E32/100000,2)</f>
        <v>0</v>
      </c>
      <c r="F34" s="85">
        <f t="shared" si="16"/>
        <v>0</v>
      </c>
      <c r="G34" s="85">
        <f t="shared" si="16"/>
        <v>0</v>
      </c>
      <c r="H34" s="85">
        <f t="shared" si="16"/>
        <v>0</v>
      </c>
      <c r="I34" s="85">
        <f t="shared" si="16"/>
        <v>0</v>
      </c>
      <c r="J34" s="85">
        <f t="shared" si="16"/>
        <v>0</v>
      </c>
      <c r="K34" s="85">
        <f t="shared" si="16"/>
        <v>0</v>
      </c>
      <c r="L34" s="85">
        <f t="shared" si="16"/>
        <v>0</v>
      </c>
      <c r="M34" s="85">
        <f t="shared" si="16"/>
        <v>0</v>
      </c>
      <c r="N34" s="85">
        <f t="shared" si="16"/>
        <v>0</v>
      </c>
      <c r="O34" s="85">
        <f t="shared" si="16"/>
        <v>0</v>
      </c>
      <c r="P34" s="85">
        <f t="shared" si="16"/>
        <v>0</v>
      </c>
      <c r="Q34" s="85">
        <f t="shared" si="16"/>
        <v>0</v>
      </c>
      <c r="R34" s="85">
        <f t="shared" si="16"/>
        <v>0</v>
      </c>
      <c r="S34" s="85">
        <f t="shared" si="16"/>
        <v>0</v>
      </c>
      <c r="T34" s="85">
        <f t="shared" si="16"/>
        <v>0</v>
      </c>
      <c r="U34" s="85">
        <f t="shared" si="16"/>
        <v>0</v>
      </c>
      <c r="V34" s="85">
        <f t="shared" si="16"/>
        <v>0</v>
      </c>
      <c r="W34" s="85">
        <f t="shared" si="16"/>
        <v>0</v>
      </c>
      <c r="X34" s="85">
        <f t="shared" si="16"/>
        <v>0</v>
      </c>
      <c r="Y34" s="85">
        <f t="shared" si="16"/>
        <v>0</v>
      </c>
      <c r="Z34" s="85">
        <f t="shared" si="16"/>
        <v>0</v>
      </c>
      <c r="AA34" s="85">
        <f t="shared" si="16"/>
        <v>0</v>
      </c>
      <c r="AB34" s="85">
        <f t="shared" si="16"/>
        <v>0</v>
      </c>
      <c r="AC34" s="85">
        <f t="shared" si="16"/>
        <v>0</v>
      </c>
      <c r="AD34" s="85">
        <f t="shared" si="16"/>
        <v>0</v>
      </c>
      <c r="AE34" s="85">
        <f t="shared" si="16"/>
        <v>0</v>
      </c>
      <c r="AF34" s="85">
        <f t="shared" si="16"/>
        <v>0</v>
      </c>
      <c r="AG34" s="85">
        <f t="shared" si="16"/>
        <v>0</v>
      </c>
      <c r="AH34" s="92">
        <f t="shared" si="16"/>
        <v>0</v>
      </c>
      <c r="AI34" s="86">
        <f>SUM(D34:AH34)</f>
        <v>0</v>
      </c>
    </row>
    <row r="35" spans="1:35" ht="12.4" customHeight="1" thickBot="1" x14ac:dyDescent="0.2">
      <c r="A35" s="6"/>
      <c r="B35" s="38" t="s">
        <v>5</v>
      </c>
      <c r="C35" s="39" t="s">
        <v>2</v>
      </c>
      <c r="D35" s="87">
        <f>AG31+D34</f>
        <v>0</v>
      </c>
      <c r="E35" s="87">
        <f>D35+E34</f>
        <v>0</v>
      </c>
      <c r="F35" s="87">
        <f t="shared" ref="F35:AH35" si="17">E35+F34</f>
        <v>0</v>
      </c>
      <c r="G35" s="87">
        <f t="shared" si="17"/>
        <v>0</v>
      </c>
      <c r="H35" s="87">
        <f t="shared" si="17"/>
        <v>0</v>
      </c>
      <c r="I35" s="87">
        <f t="shared" si="17"/>
        <v>0</v>
      </c>
      <c r="J35" s="87">
        <f t="shared" si="17"/>
        <v>0</v>
      </c>
      <c r="K35" s="87">
        <f t="shared" si="17"/>
        <v>0</v>
      </c>
      <c r="L35" s="87">
        <f t="shared" si="17"/>
        <v>0</v>
      </c>
      <c r="M35" s="87">
        <f t="shared" si="17"/>
        <v>0</v>
      </c>
      <c r="N35" s="87">
        <f t="shared" si="17"/>
        <v>0</v>
      </c>
      <c r="O35" s="87">
        <f t="shared" si="17"/>
        <v>0</v>
      </c>
      <c r="P35" s="87">
        <f t="shared" si="17"/>
        <v>0</v>
      </c>
      <c r="Q35" s="87">
        <f t="shared" si="17"/>
        <v>0</v>
      </c>
      <c r="R35" s="87">
        <f t="shared" si="17"/>
        <v>0</v>
      </c>
      <c r="S35" s="87">
        <f t="shared" si="17"/>
        <v>0</v>
      </c>
      <c r="T35" s="87">
        <f t="shared" si="17"/>
        <v>0</v>
      </c>
      <c r="U35" s="87">
        <f t="shared" si="17"/>
        <v>0</v>
      </c>
      <c r="V35" s="87">
        <f t="shared" si="17"/>
        <v>0</v>
      </c>
      <c r="W35" s="87">
        <f t="shared" si="17"/>
        <v>0</v>
      </c>
      <c r="X35" s="87">
        <f t="shared" si="17"/>
        <v>0</v>
      </c>
      <c r="Y35" s="87">
        <f t="shared" si="17"/>
        <v>0</v>
      </c>
      <c r="Z35" s="87">
        <f t="shared" si="17"/>
        <v>0</v>
      </c>
      <c r="AA35" s="87">
        <f t="shared" si="17"/>
        <v>0</v>
      </c>
      <c r="AB35" s="87">
        <f t="shared" si="17"/>
        <v>0</v>
      </c>
      <c r="AC35" s="87">
        <f t="shared" si="17"/>
        <v>0</v>
      </c>
      <c r="AD35" s="87">
        <f t="shared" si="17"/>
        <v>0</v>
      </c>
      <c r="AE35" s="87">
        <f t="shared" si="17"/>
        <v>0</v>
      </c>
      <c r="AF35" s="87">
        <f t="shared" si="17"/>
        <v>0</v>
      </c>
      <c r="AG35" s="87">
        <f t="shared" si="17"/>
        <v>0</v>
      </c>
      <c r="AH35" s="93">
        <f t="shared" si="17"/>
        <v>0</v>
      </c>
      <c r="AI35" s="89"/>
    </row>
    <row r="36" spans="1:35" ht="12.4" customHeight="1" x14ac:dyDescent="0.15">
      <c r="A36" s="7"/>
      <c r="B36" s="43" t="s">
        <v>0</v>
      </c>
      <c r="C36" s="44" t="s">
        <v>0</v>
      </c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4"/>
      <c r="AI36" s="75"/>
    </row>
    <row r="37" spans="1:35" ht="12.4" customHeight="1" x14ac:dyDescent="0.15">
      <c r="A37" s="5">
        <v>1</v>
      </c>
      <c r="B37" s="28" t="s">
        <v>1</v>
      </c>
      <c r="C37" s="32" t="s">
        <v>2</v>
      </c>
      <c r="D37" s="76">
        <f>AH33+ROUND(D36/100,0)*100</f>
        <v>0</v>
      </c>
      <c r="E37" s="76">
        <f>D37+ROUND(E36/100,0)*100</f>
        <v>0</v>
      </c>
      <c r="F37" s="76">
        <f t="shared" ref="F37:AH37" si="18">E37+ROUND(F36/100,0)*100</f>
        <v>0</v>
      </c>
      <c r="G37" s="76">
        <f t="shared" si="18"/>
        <v>0</v>
      </c>
      <c r="H37" s="76">
        <f t="shared" si="18"/>
        <v>0</v>
      </c>
      <c r="I37" s="76">
        <f t="shared" si="18"/>
        <v>0</v>
      </c>
      <c r="J37" s="76">
        <f t="shared" si="18"/>
        <v>0</v>
      </c>
      <c r="K37" s="76">
        <f t="shared" si="18"/>
        <v>0</v>
      </c>
      <c r="L37" s="76">
        <f t="shared" si="18"/>
        <v>0</v>
      </c>
      <c r="M37" s="76">
        <f t="shared" si="18"/>
        <v>0</v>
      </c>
      <c r="N37" s="76">
        <f t="shared" si="18"/>
        <v>0</v>
      </c>
      <c r="O37" s="76">
        <f t="shared" si="18"/>
        <v>0</v>
      </c>
      <c r="P37" s="76">
        <f t="shared" si="18"/>
        <v>0</v>
      </c>
      <c r="Q37" s="76">
        <f t="shared" si="18"/>
        <v>0</v>
      </c>
      <c r="R37" s="76">
        <f t="shared" si="18"/>
        <v>0</v>
      </c>
      <c r="S37" s="76">
        <f t="shared" si="18"/>
        <v>0</v>
      </c>
      <c r="T37" s="76">
        <f t="shared" si="18"/>
        <v>0</v>
      </c>
      <c r="U37" s="76">
        <f t="shared" si="18"/>
        <v>0</v>
      </c>
      <c r="V37" s="76">
        <f t="shared" si="18"/>
        <v>0</v>
      </c>
      <c r="W37" s="76">
        <f t="shared" si="18"/>
        <v>0</v>
      </c>
      <c r="X37" s="76">
        <f t="shared" si="18"/>
        <v>0</v>
      </c>
      <c r="Y37" s="76">
        <f t="shared" si="18"/>
        <v>0</v>
      </c>
      <c r="Z37" s="76">
        <f t="shared" si="18"/>
        <v>0</v>
      </c>
      <c r="AA37" s="76">
        <f t="shared" si="18"/>
        <v>0</v>
      </c>
      <c r="AB37" s="76">
        <f t="shared" si="18"/>
        <v>0</v>
      </c>
      <c r="AC37" s="76">
        <f t="shared" si="18"/>
        <v>0</v>
      </c>
      <c r="AD37" s="76">
        <f t="shared" si="18"/>
        <v>0</v>
      </c>
      <c r="AE37" s="76">
        <f t="shared" si="18"/>
        <v>0</v>
      </c>
      <c r="AF37" s="76">
        <f t="shared" si="18"/>
        <v>0</v>
      </c>
      <c r="AG37" s="76">
        <f t="shared" si="18"/>
        <v>0</v>
      </c>
      <c r="AH37" s="76">
        <f t="shared" si="18"/>
        <v>0</v>
      </c>
      <c r="AI37" s="77">
        <f>AH37-AH33</f>
        <v>0</v>
      </c>
    </row>
    <row r="38" spans="1:35" ht="12.4" customHeight="1" x14ac:dyDescent="0.15">
      <c r="A38" s="5"/>
      <c r="B38" s="36" t="s">
        <v>4</v>
      </c>
      <c r="C38" s="32" t="s">
        <v>13</v>
      </c>
      <c r="D38" s="85">
        <f>ROUND($AB$5*D36/100000,2)</f>
        <v>0</v>
      </c>
      <c r="E38" s="85">
        <f t="shared" ref="E38:AH38" si="19">ROUND($AB$5*E36/100000,2)</f>
        <v>0</v>
      </c>
      <c r="F38" s="85">
        <f t="shared" si="19"/>
        <v>0</v>
      </c>
      <c r="G38" s="85">
        <f t="shared" si="19"/>
        <v>0</v>
      </c>
      <c r="H38" s="85">
        <f t="shared" si="19"/>
        <v>0</v>
      </c>
      <c r="I38" s="85">
        <f t="shared" si="19"/>
        <v>0</v>
      </c>
      <c r="J38" s="85">
        <f t="shared" si="19"/>
        <v>0</v>
      </c>
      <c r="K38" s="85">
        <f t="shared" si="19"/>
        <v>0</v>
      </c>
      <c r="L38" s="85">
        <f t="shared" si="19"/>
        <v>0</v>
      </c>
      <c r="M38" s="85">
        <f t="shared" si="19"/>
        <v>0</v>
      </c>
      <c r="N38" s="85">
        <f t="shared" si="19"/>
        <v>0</v>
      </c>
      <c r="O38" s="85">
        <f t="shared" si="19"/>
        <v>0</v>
      </c>
      <c r="P38" s="85">
        <f t="shared" si="19"/>
        <v>0</v>
      </c>
      <c r="Q38" s="85">
        <f t="shared" si="19"/>
        <v>0</v>
      </c>
      <c r="R38" s="85">
        <f t="shared" si="19"/>
        <v>0</v>
      </c>
      <c r="S38" s="85">
        <f t="shared" si="19"/>
        <v>0</v>
      </c>
      <c r="T38" s="85">
        <f t="shared" si="19"/>
        <v>0</v>
      </c>
      <c r="U38" s="85">
        <f t="shared" si="19"/>
        <v>0</v>
      </c>
      <c r="V38" s="85">
        <f t="shared" si="19"/>
        <v>0</v>
      </c>
      <c r="W38" s="85">
        <f t="shared" si="19"/>
        <v>0</v>
      </c>
      <c r="X38" s="85">
        <f t="shared" si="19"/>
        <v>0</v>
      </c>
      <c r="Y38" s="85">
        <f t="shared" si="19"/>
        <v>0</v>
      </c>
      <c r="Z38" s="85">
        <f t="shared" si="19"/>
        <v>0</v>
      </c>
      <c r="AA38" s="85">
        <f t="shared" si="19"/>
        <v>0</v>
      </c>
      <c r="AB38" s="85">
        <f t="shared" si="19"/>
        <v>0</v>
      </c>
      <c r="AC38" s="85">
        <f t="shared" si="19"/>
        <v>0</v>
      </c>
      <c r="AD38" s="85">
        <f t="shared" si="19"/>
        <v>0</v>
      </c>
      <c r="AE38" s="85">
        <f t="shared" si="19"/>
        <v>0</v>
      </c>
      <c r="AF38" s="85">
        <f t="shared" si="19"/>
        <v>0</v>
      </c>
      <c r="AG38" s="85">
        <f t="shared" si="19"/>
        <v>0</v>
      </c>
      <c r="AH38" s="85">
        <f t="shared" si="19"/>
        <v>0</v>
      </c>
      <c r="AI38" s="86">
        <f>SUM(D38:AH38)</f>
        <v>0</v>
      </c>
    </row>
    <row r="39" spans="1:35" ht="12.4" customHeight="1" thickBot="1" x14ac:dyDescent="0.2">
      <c r="A39" s="6"/>
      <c r="B39" s="38" t="s">
        <v>5</v>
      </c>
      <c r="C39" s="39" t="s">
        <v>2</v>
      </c>
      <c r="D39" s="87">
        <f>AH35+D38</f>
        <v>0</v>
      </c>
      <c r="E39" s="87">
        <f>D39+E38</f>
        <v>0</v>
      </c>
      <c r="F39" s="87">
        <f t="shared" ref="F39:AH39" si="20">E39+F38</f>
        <v>0</v>
      </c>
      <c r="G39" s="87">
        <f t="shared" si="20"/>
        <v>0</v>
      </c>
      <c r="H39" s="87">
        <f t="shared" si="20"/>
        <v>0</v>
      </c>
      <c r="I39" s="87">
        <f t="shared" si="20"/>
        <v>0</v>
      </c>
      <c r="J39" s="87">
        <f t="shared" si="20"/>
        <v>0</v>
      </c>
      <c r="K39" s="87">
        <f t="shared" si="20"/>
        <v>0</v>
      </c>
      <c r="L39" s="87">
        <f t="shared" si="20"/>
        <v>0</v>
      </c>
      <c r="M39" s="87">
        <f t="shared" si="20"/>
        <v>0</v>
      </c>
      <c r="N39" s="87">
        <f t="shared" si="20"/>
        <v>0</v>
      </c>
      <c r="O39" s="87">
        <f t="shared" si="20"/>
        <v>0</v>
      </c>
      <c r="P39" s="87">
        <f t="shared" si="20"/>
        <v>0</v>
      </c>
      <c r="Q39" s="87">
        <f t="shared" si="20"/>
        <v>0</v>
      </c>
      <c r="R39" s="87">
        <f t="shared" si="20"/>
        <v>0</v>
      </c>
      <c r="S39" s="87">
        <f t="shared" si="20"/>
        <v>0</v>
      </c>
      <c r="T39" s="87">
        <f t="shared" si="20"/>
        <v>0</v>
      </c>
      <c r="U39" s="87">
        <f t="shared" si="20"/>
        <v>0</v>
      </c>
      <c r="V39" s="87">
        <f t="shared" si="20"/>
        <v>0</v>
      </c>
      <c r="W39" s="87">
        <f t="shared" si="20"/>
        <v>0</v>
      </c>
      <c r="X39" s="87">
        <f t="shared" si="20"/>
        <v>0</v>
      </c>
      <c r="Y39" s="87">
        <f t="shared" si="20"/>
        <v>0</v>
      </c>
      <c r="Z39" s="87">
        <f t="shared" si="20"/>
        <v>0</v>
      </c>
      <c r="AA39" s="87">
        <f t="shared" si="20"/>
        <v>0</v>
      </c>
      <c r="AB39" s="94">
        <f t="shared" si="20"/>
        <v>0</v>
      </c>
      <c r="AC39" s="94">
        <f t="shared" si="20"/>
        <v>0</v>
      </c>
      <c r="AD39" s="87">
        <f t="shared" si="20"/>
        <v>0</v>
      </c>
      <c r="AE39" s="87">
        <f t="shared" si="20"/>
        <v>0</v>
      </c>
      <c r="AF39" s="87">
        <f t="shared" si="20"/>
        <v>0</v>
      </c>
      <c r="AG39" s="87">
        <f t="shared" si="20"/>
        <v>0</v>
      </c>
      <c r="AH39" s="87">
        <f t="shared" si="20"/>
        <v>0</v>
      </c>
      <c r="AI39" s="89"/>
    </row>
    <row r="40" spans="1:35" ht="12.4" customHeight="1" x14ac:dyDescent="0.15">
      <c r="A40" s="7"/>
      <c r="B40" s="43" t="s">
        <v>0</v>
      </c>
      <c r="C40" s="44" t="s">
        <v>0</v>
      </c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82"/>
      <c r="AF40" s="83"/>
      <c r="AG40" s="83"/>
      <c r="AH40" s="78"/>
      <c r="AI40" s="75"/>
    </row>
    <row r="41" spans="1:35" ht="12.4" customHeight="1" x14ac:dyDescent="0.15">
      <c r="A41" s="5">
        <v>2</v>
      </c>
      <c r="B41" s="28" t="s">
        <v>1</v>
      </c>
      <c r="C41" s="32" t="s">
        <v>2</v>
      </c>
      <c r="D41" s="76">
        <f>AH37+ROUND(D40/100,0)*100</f>
        <v>0</v>
      </c>
      <c r="E41" s="76">
        <f>D41+ROUND(E40/100,0)*100</f>
        <v>0</v>
      </c>
      <c r="F41" s="76">
        <f t="shared" ref="F41:AE41" si="21">E41+ROUND(F40/100,0)*100</f>
        <v>0</v>
      </c>
      <c r="G41" s="76">
        <f t="shared" si="21"/>
        <v>0</v>
      </c>
      <c r="H41" s="76">
        <f t="shared" si="21"/>
        <v>0</v>
      </c>
      <c r="I41" s="76">
        <f t="shared" si="21"/>
        <v>0</v>
      </c>
      <c r="J41" s="76">
        <f t="shared" si="21"/>
        <v>0</v>
      </c>
      <c r="K41" s="76">
        <f t="shared" si="21"/>
        <v>0</v>
      </c>
      <c r="L41" s="76">
        <f t="shared" si="21"/>
        <v>0</v>
      </c>
      <c r="M41" s="76">
        <f t="shared" si="21"/>
        <v>0</v>
      </c>
      <c r="N41" s="76">
        <f t="shared" si="21"/>
        <v>0</v>
      </c>
      <c r="O41" s="76">
        <f t="shared" si="21"/>
        <v>0</v>
      </c>
      <c r="P41" s="76">
        <f t="shared" si="21"/>
        <v>0</v>
      </c>
      <c r="Q41" s="76">
        <f t="shared" si="21"/>
        <v>0</v>
      </c>
      <c r="R41" s="76">
        <f t="shared" si="21"/>
        <v>0</v>
      </c>
      <c r="S41" s="76">
        <f t="shared" si="21"/>
        <v>0</v>
      </c>
      <c r="T41" s="76">
        <f t="shared" si="21"/>
        <v>0</v>
      </c>
      <c r="U41" s="76">
        <f t="shared" si="21"/>
        <v>0</v>
      </c>
      <c r="V41" s="76">
        <f t="shared" si="21"/>
        <v>0</v>
      </c>
      <c r="W41" s="76">
        <f t="shared" si="21"/>
        <v>0</v>
      </c>
      <c r="X41" s="76">
        <f t="shared" si="21"/>
        <v>0</v>
      </c>
      <c r="Y41" s="76">
        <f t="shared" si="21"/>
        <v>0</v>
      </c>
      <c r="Z41" s="76">
        <f t="shared" si="21"/>
        <v>0</v>
      </c>
      <c r="AA41" s="76">
        <f t="shared" si="21"/>
        <v>0</v>
      </c>
      <c r="AB41" s="76">
        <f t="shared" si="21"/>
        <v>0</v>
      </c>
      <c r="AC41" s="76">
        <f t="shared" si="21"/>
        <v>0</v>
      </c>
      <c r="AD41" s="76">
        <f t="shared" si="21"/>
        <v>0</v>
      </c>
      <c r="AE41" s="76">
        <f t="shared" si="21"/>
        <v>0</v>
      </c>
      <c r="AF41" s="84"/>
      <c r="AG41" s="84"/>
      <c r="AH41" s="79"/>
      <c r="AI41" s="77">
        <f>AE41-AH37</f>
        <v>0</v>
      </c>
    </row>
    <row r="42" spans="1:35" ht="12.4" customHeight="1" x14ac:dyDescent="0.15">
      <c r="A42" s="5"/>
      <c r="B42" s="36" t="s">
        <v>4</v>
      </c>
      <c r="C42" s="32" t="s">
        <v>13</v>
      </c>
      <c r="D42" s="85">
        <f>ROUND($AB$5*D40/100000,2)</f>
        <v>0</v>
      </c>
      <c r="E42" s="85">
        <f t="shared" ref="E42:AE42" si="22">ROUND($AB$5*E40/100000,2)</f>
        <v>0</v>
      </c>
      <c r="F42" s="85">
        <f t="shared" si="22"/>
        <v>0</v>
      </c>
      <c r="G42" s="85">
        <f t="shared" si="22"/>
        <v>0</v>
      </c>
      <c r="H42" s="85">
        <f t="shared" si="22"/>
        <v>0</v>
      </c>
      <c r="I42" s="85">
        <f t="shared" si="22"/>
        <v>0</v>
      </c>
      <c r="J42" s="85">
        <f t="shared" si="22"/>
        <v>0</v>
      </c>
      <c r="K42" s="85">
        <f t="shared" si="22"/>
        <v>0</v>
      </c>
      <c r="L42" s="85">
        <f t="shared" si="22"/>
        <v>0</v>
      </c>
      <c r="M42" s="85">
        <f t="shared" si="22"/>
        <v>0</v>
      </c>
      <c r="N42" s="85">
        <f t="shared" si="22"/>
        <v>0</v>
      </c>
      <c r="O42" s="85">
        <f t="shared" si="22"/>
        <v>0</v>
      </c>
      <c r="P42" s="85">
        <f t="shared" si="22"/>
        <v>0</v>
      </c>
      <c r="Q42" s="85">
        <f t="shared" si="22"/>
        <v>0</v>
      </c>
      <c r="R42" s="85">
        <f t="shared" si="22"/>
        <v>0</v>
      </c>
      <c r="S42" s="85">
        <f t="shared" si="22"/>
        <v>0</v>
      </c>
      <c r="T42" s="85">
        <f t="shared" si="22"/>
        <v>0</v>
      </c>
      <c r="U42" s="85">
        <f t="shared" si="22"/>
        <v>0</v>
      </c>
      <c r="V42" s="85">
        <f t="shared" si="22"/>
        <v>0</v>
      </c>
      <c r="W42" s="85">
        <f t="shared" si="22"/>
        <v>0</v>
      </c>
      <c r="X42" s="85">
        <f t="shared" si="22"/>
        <v>0</v>
      </c>
      <c r="Y42" s="85">
        <f t="shared" si="22"/>
        <v>0</v>
      </c>
      <c r="Z42" s="85">
        <f t="shared" si="22"/>
        <v>0</v>
      </c>
      <c r="AA42" s="85">
        <f t="shared" si="22"/>
        <v>0</v>
      </c>
      <c r="AB42" s="85">
        <f t="shared" si="22"/>
        <v>0</v>
      </c>
      <c r="AC42" s="85">
        <f t="shared" si="22"/>
        <v>0</v>
      </c>
      <c r="AD42" s="85">
        <f t="shared" si="22"/>
        <v>0</v>
      </c>
      <c r="AE42" s="85">
        <f t="shared" si="22"/>
        <v>0</v>
      </c>
      <c r="AF42" s="95"/>
      <c r="AG42" s="95"/>
      <c r="AH42" s="90"/>
      <c r="AI42" s="86">
        <f>SUM(D42:AH42)</f>
        <v>0</v>
      </c>
    </row>
    <row r="43" spans="1:35" ht="12.4" customHeight="1" thickBot="1" x14ac:dyDescent="0.2">
      <c r="A43" s="6"/>
      <c r="B43" s="38" t="s">
        <v>5</v>
      </c>
      <c r="C43" s="39" t="s">
        <v>2</v>
      </c>
      <c r="D43" s="87">
        <f>AH39+D42</f>
        <v>0</v>
      </c>
      <c r="E43" s="87">
        <f>D43+E42</f>
        <v>0</v>
      </c>
      <c r="F43" s="87">
        <f t="shared" ref="F43:AE43" si="23">E43+F42</f>
        <v>0</v>
      </c>
      <c r="G43" s="87">
        <f t="shared" si="23"/>
        <v>0</v>
      </c>
      <c r="H43" s="87">
        <f t="shared" si="23"/>
        <v>0</v>
      </c>
      <c r="I43" s="87">
        <f t="shared" si="23"/>
        <v>0</v>
      </c>
      <c r="J43" s="87">
        <f t="shared" si="23"/>
        <v>0</v>
      </c>
      <c r="K43" s="87">
        <f t="shared" si="23"/>
        <v>0</v>
      </c>
      <c r="L43" s="87">
        <f t="shared" si="23"/>
        <v>0</v>
      </c>
      <c r="M43" s="87">
        <f t="shared" si="23"/>
        <v>0</v>
      </c>
      <c r="N43" s="87">
        <f t="shared" si="23"/>
        <v>0</v>
      </c>
      <c r="O43" s="87">
        <f t="shared" si="23"/>
        <v>0</v>
      </c>
      <c r="P43" s="87">
        <f t="shared" si="23"/>
        <v>0</v>
      </c>
      <c r="Q43" s="87">
        <f t="shared" si="23"/>
        <v>0</v>
      </c>
      <c r="R43" s="87">
        <f t="shared" si="23"/>
        <v>0</v>
      </c>
      <c r="S43" s="87">
        <f t="shared" si="23"/>
        <v>0</v>
      </c>
      <c r="T43" s="87">
        <f t="shared" si="23"/>
        <v>0</v>
      </c>
      <c r="U43" s="87">
        <f t="shared" si="23"/>
        <v>0</v>
      </c>
      <c r="V43" s="87">
        <f t="shared" si="23"/>
        <v>0</v>
      </c>
      <c r="W43" s="87">
        <f t="shared" si="23"/>
        <v>0</v>
      </c>
      <c r="X43" s="87">
        <f t="shared" si="23"/>
        <v>0</v>
      </c>
      <c r="Y43" s="87">
        <f t="shared" si="23"/>
        <v>0</v>
      </c>
      <c r="Z43" s="87">
        <f t="shared" si="23"/>
        <v>0</v>
      </c>
      <c r="AA43" s="87">
        <f t="shared" si="23"/>
        <v>0</v>
      </c>
      <c r="AB43" s="87">
        <f t="shared" si="23"/>
        <v>0</v>
      </c>
      <c r="AC43" s="87">
        <f t="shared" si="23"/>
        <v>0</v>
      </c>
      <c r="AD43" s="87">
        <f t="shared" si="23"/>
        <v>0</v>
      </c>
      <c r="AE43" s="87">
        <f t="shared" si="23"/>
        <v>0</v>
      </c>
      <c r="AF43" s="96"/>
      <c r="AG43" s="96"/>
      <c r="AH43" s="91"/>
      <c r="AI43" s="89"/>
    </row>
    <row r="44" spans="1:35" ht="12.4" customHeight="1" x14ac:dyDescent="0.15">
      <c r="A44" s="7"/>
      <c r="B44" s="43" t="s">
        <v>0</v>
      </c>
      <c r="C44" s="44" t="s">
        <v>0</v>
      </c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4"/>
      <c r="AI44" s="75"/>
    </row>
    <row r="45" spans="1:35" ht="12.4" customHeight="1" x14ac:dyDescent="0.15">
      <c r="A45" s="5">
        <v>3</v>
      </c>
      <c r="B45" s="28" t="s">
        <v>1</v>
      </c>
      <c r="C45" s="32" t="s">
        <v>2</v>
      </c>
      <c r="D45" s="76">
        <f>AE41+ROUND(D44/100,0)*100</f>
        <v>0</v>
      </c>
      <c r="E45" s="76">
        <f>D45+ROUND(E44/100,0)*100</f>
        <v>0</v>
      </c>
      <c r="F45" s="76">
        <f t="shared" ref="F45:AH45" si="24">E45+ROUND(F44/100,0)*100</f>
        <v>0</v>
      </c>
      <c r="G45" s="76">
        <f t="shared" si="24"/>
        <v>0</v>
      </c>
      <c r="H45" s="76">
        <f t="shared" si="24"/>
        <v>0</v>
      </c>
      <c r="I45" s="76">
        <f t="shared" si="24"/>
        <v>0</v>
      </c>
      <c r="J45" s="76">
        <f t="shared" si="24"/>
        <v>0</v>
      </c>
      <c r="K45" s="76">
        <f t="shared" si="24"/>
        <v>0</v>
      </c>
      <c r="L45" s="76">
        <f t="shared" si="24"/>
        <v>0</v>
      </c>
      <c r="M45" s="76">
        <f t="shared" si="24"/>
        <v>0</v>
      </c>
      <c r="N45" s="76">
        <f t="shared" si="24"/>
        <v>0</v>
      </c>
      <c r="O45" s="76">
        <f t="shared" si="24"/>
        <v>0</v>
      </c>
      <c r="P45" s="76">
        <f t="shared" si="24"/>
        <v>0</v>
      </c>
      <c r="Q45" s="76">
        <f t="shared" si="24"/>
        <v>0</v>
      </c>
      <c r="R45" s="76">
        <f t="shared" si="24"/>
        <v>0</v>
      </c>
      <c r="S45" s="76">
        <f t="shared" si="24"/>
        <v>0</v>
      </c>
      <c r="T45" s="76">
        <f t="shared" si="24"/>
        <v>0</v>
      </c>
      <c r="U45" s="76">
        <f t="shared" si="24"/>
        <v>0</v>
      </c>
      <c r="V45" s="76">
        <f t="shared" si="24"/>
        <v>0</v>
      </c>
      <c r="W45" s="76">
        <f t="shared" si="24"/>
        <v>0</v>
      </c>
      <c r="X45" s="76">
        <f t="shared" si="24"/>
        <v>0</v>
      </c>
      <c r="Y45" s="76">
        <f t="shared" si="24"/>
        <v>0</v>
      </c>
      <c r="Z45" s="76">
        <f t="shared" si="24"/>
        <v>0</v>
      </c>
      <c r="AA45" s="76">
        <f t="shared" si="24"/>
        <v>0</v>
      </c>
      <c r="AB45" s="76">
        <f t="shared" si="24"/>
        <v>0</v>
      </c>
      <c r="AC45" s="76">
        <f t="shared" si="24"/>
        <v>0</v>
      </c>
      <c r="AD45" s="76">
        <f t="shared" si="24"/>
        <v>0</v>
      </c>
      <c r="AE45" s="76">
        <f t="shared" si="24"/>
        <v>0</v>
      </c>
      <c r="AF45" s="76">
        <f t="shared" si="24"/>
        <v>0</v>
      </c>
      <c r="AG45" s="76">
        <f t="shared" si="24"/>
        <v>0</v>
      </c>
      <c r="AH45" s="76">
        <f t="shared" si="24"/>
        <v>0</v>
      </c>
      <c r="AI45" s="77">
        <f>AH45-AE41</f>
        <v>0</v>
      </c>
    </row>
    <row r="46" spans="1:35" ht="12.4" customHeight="1" x14ac:dyDescent="0.15">
      <c r="A46" s="5"/>
      <c r="B46" s="36" t="s">
        <v>4</v>
      </c>
      <c r="C46" s="32" t="s">
        <v>13</v>
      </c>
      <c r="D46" s="85">
        <f>ROUND($AB$5*D44/100000,2)</f>
        <v>0</v>
      </c>
      <c r="E46" s="85">
        <f t="shared" ref="E46:AH46" si="25">ROUND($AB$5*E44/100000,2)</f>
        <v>0</v>
      </c>
      <c r="F46" s="85">
        <f t="shared" si="25"/>
        <v>0</v>
      </c>
      <c r="G46" s="85">
        <f t="shared" si="25"/>
        <v>0</v>
      </c>
      <c r="H46" s="85">
        <f t="shared" si="25"/>
        <v>0</v>
      </c>
      <c r="I46" s="85">
        <f t="shared" si="25"/>
        <v>0</v>
      </c>
      <c r="J46" s="85">
        <f t="shared" si="25"/>
        <v>0</v>
      </c>
      <c r="K46" s="85">
        <f t="shared" si="25"/>
        <v>0</v>
      </c>
      <c r="L46" s="85">
        <f t="shared" si="25"/>
        <v>0</v>
      </c>
      <c r="M46" s="85">
        <f t="shared" si="25"/>
        <v>0</v>
      </c>
      <c r="N46" s="85">
        <f t="shared" si="25"/>
        <v>0</v>
      </c>
      <c r="O46" s="85">
        <f t="shared" si="25"/>
        <v>0</v>
      </c>
      <c r="P46" s="85">
        <f t="shared" si="25"/>
        <v>0</v>
      </c>
      <c r="Q46" s="85">
        <f t="shared" si="25"/>
        <v>0</v>
      </c>
      <c r="R46" s="85">
        <f t="shared" si="25"/>
        <v>0</v>
      </c>
      <c r="S46" s="85">
        <f t="shared" si="25"/>
        <v>0</v>
      </c>
      <c r="T46" s="85">
        <f t="shared" si="25"/>
        <v>0</v>
      </c>
      <c r="U46" s="85">
        <f t="shared" si="25"/>
        <v>0</v>
      </c>
      <c r="V46" s="85">
        <f t="shared" si="25"/>
        <v>0</v>
      </c>
      <c r="W46" s="85">
        <f t="shared" si="25"/>
        <v>0</v>
      </c>
      <c r="X46" s="85">
        <f t="shared" si="25"/>
        <v>0</v>
      </c>
      <c r="Y46" s="85">
        <f t="shared" si="25"/>
        <v>0</v>
      </c>
      <c r="Z46" s="85">
        <f t="shared" si="25"/>
        <v>0</v>
      </c>
      <c r="AA46" s="85">
        <f t="shared" si="25"/>
        <v>0</v>
      </c>
      <c r="AB46" s="85">
        <f t="shared" si="25"/>
        <v>0</v>
      </c>
      <c r="AC46" s="85">
        <f t="shared" si="25"/>
        <v>0</v>
      </c>
      <c r="AD46" s="85">
        <f t="shared" si="25"/>
        <v>0</v>
      </c>
      <c r="AE46" s="85">
        <f t="shared" si="25"/>
        <v>0</v>
      </c>
      <c r="AF46" s="85">
        <f t="shared" si="25"/>
        <v>0</v>
      </c>
      <c r="AG46" s="85">
        <f t="shared" si="25"/>
        <v>0</v>
      </c>
      <c r="AH46" s="85">
        <f t="shared" si="25"/>
        <v>0</v>
      </c>
      <c r="AI46" s="86">
        <f>SUM(D46:AH46)</f>
        <v>0</v>
      </c>
    </row>
    <row r="47" spans="1:35" ht="12.4" customHeight="1" thickBot="1" x14ac:dyDescent="0.2">
      <c r="A47" s="6"/>
      <c r="B47" s="38" t="s">
        <v>5</v>
      </c>
      <c r="C47" s="39" t="s">
        <v>2</v>
      </c>
      <c r="D47" s="87">
        <f>AE43+D46</f>
        <v>0</v>
      </c>
      <c r="E47" s="87">
        <f>D47+E46</f>
        <v>0</v>
      </c>
      <c r="F47" s="87">
        <f t="shared" ref="F47:AH47" si="26">E47+F46</f>
        <v>0</v>
      </c>
      <c r="G47" s="87">
        <f t="shared" si="26"/>
        <v>0</v>
      </c>
      <c r="H47" s="87">
        <f t="shared" si="26"/>
        <v>0</v>
      </c>
      <c r="I47" s="87">
        <f t="shared" si="26"/>
        <v>0</v>
      </c>
      <c r="J47" s="87">
        <f t="shared" si="26"/>
        <v>0</v>
      </c>
      <c r="K47" s="87">
        <f t="shared" si="26"/>
        <v>0</v>
      </c>
      <c r="L47" s="87">
        <f t="shared" si="26"/>
        <v>0</v>
      </c>
      <c r="M47" s="87">
        <f t="shared" si="26"/>
        <v>0</v>
      </c>
      <c r="N47" s="87">
        <f t="shared" si="26"/>
        <v>0</v>
      </c>
      <c r="O47" s="87">
        <f t="shared" si="26"/>
        <v>0</v>
      </c>
      <c r="P47" s="87">
        <f t="shared" si="26"/>
        <v>0</v>
      </c>
      <c r="Q47" s="87">
        <f t="shared" si="26"/>
        <v>0</v>
      </c>
      <c r="R47" s="87">
        <f t="shared" si="26"/>
        <v>0</v>
      </c>
      <c r="S47" s="87">
        <f t="shared" si="26"/>
        <v>0</v>
      </c>
      <c r="T47" s="87">
        <f t="shared" si="26"/>
        <v>0</v>
      </c>
      <c r="U47" s="87">
        <f t="shared" si="26"/>
        <v>0</v>
      </c>
      <c r="V47" s="87">
        <f t="shared" si="26"/>
        <v>0</v>
      </c>
      <c r="W47" s="87">
        <f t="shared" si="26"/>
        <v>0</v>
      </c>
      <c r="X47" s="87">
        <f t="shared" si="26"/>
        <v>0</v>
      </c>
      <c r="Y47" s="87">
        <f t="shared" si="26"/>
        <v>0</v>
      </c>
      <c r="Z47" s="87">
        <f t="shared" si="26"/>
        <v>0</v>
      </c>
      <c r="AA47" s="87">
        <f t="shared" si="26"/>
        <v>0</v>
      </c>
      <c r="AB47" s="87">
        <f t="shared" si="26"/>
        <v>0</v>
      </c>
      <c r="AC47" s="87">
        <f t="shared" si="26"/>
        <v>0</v>
      </c>
      <c r="AD47" s="87">
        <f t="shared" si="26"/>
        <v>0</v>
      </c>
      <c r="AE47" s="87">
        <f t="shared" si="26"/>
        <v>0</v>
      </c>
      <c r="AF47" s="87">
        <f t="shared" si="26"/>
        <v>0</v>
      </c>
      <c r="AG47" s="87">
        <f t="shared" si="26"/>
        <v>0</v>
      </c>
      <c r="AH47" s="87">
        <f t="shared" si="26"/>
        <v>0</v>
      </c>
      <c r="AI47" s="89"/>
    </row>
    <row r="48" spans="1:35" ht="12.4" customHeight="1" x14ac:dyDescent="0.15">
      <c r="A48" s="7"/>
      <c r="B48" s="43" t="s">
        <v>0</v>
      </c>
      <c r="C48" s="44" t="s">
        <v>0</v>
      </c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8"/>
      <c r="AI48" s="75"/>
    </row>
    <row r="49" spans="1:35" ht="12.4" customHeight="1" x14ac:dyDescent="0.15">
      <c r="A49" s="5">
        <v>4</v>
      </c>
      <c r="B49" s="28" t="s">
        <v>1</v>
      </c>
      <c r="C49" s="32" t="s">
        <v>2</v>
      </c>
      <c r="D49" s="76">
        <f>AH45+ROUND(D48/100,0)*100</f>
        <v>0</v>
      </c>
      <c r="E49" s="76">
        <f>D49+ROUND(E48/100,0)*100</f>
        <v>0</v>
      </c>
      <c r="F49" s="76">
        <f t="shared" ref="F49:AG49" si="27">E49+ROUND(F48/100,0)*100</f>
        <v>0</v>
      </c>
      <c r="G49" s="76">
        <f t="shared" si="27"/>
        <v>0</v>
      </c>
      <c r="H49" s="76">
        <f t="shared" si="27"/>
        <v>0</v>
      </c>
      <c r="I49" s="76">
        <f t="shared" si="27"/>
        <v>0</v>
      </c>
      <c r="J49" s="76">
        <f t="shared" si="27"/>
        <v>0</v>
      </c>
      <c r="K49" s="76">
        <f t="shared" si="27"/>
        <v>0</v>
      </c>
      <c r="L49" s="76">
        <f t="shared" si="27"/>
        <v>0</v>
      </c>
      <c r="M49" s="76">
        <f t="shared" si="27"/>
        <v>0</v>
      </c>
      <c r="N49" s="76">
        <f t="shared" si="27"/>
        <v>0</v>
      </c>
      <c r="O49" s="76">
        <f t="shared" si="27"/>
        <v>0</v>
      </c>
      <c r="P49" s="76">
        <f t="shared" si="27"/>
        <v>0</v>
      </c>
      <c r="Q49" s="76">
        <f t="shared" si="27"/>
        <v>0</v>
      </c>
      <c r="R49" s="76">
        <f t="shared" si="27"/>
        <v>0</v>
      </c>
      <c r="S49" s="76">
        <f t="shared" si="27"/>
        <v>0</v>
      </c>
      <c r="T49" s="76">
        <f t="shared" si="27"/>
        <v>0</v>
      </c>
      <c r="U49" s="76">
        <f t="shared" si="27"/>
        <v>0</v>
      </c>
      <c r="V49" s="76">
        <f t="shared" si="27"/>
        <v>0</v>
      </c>
      <c r="W49" s="76">
        <f t="shared" si="27"/>
        <v>0</v>
      </c>
      <c r="X49" s="76">
        <f t="shared" si="27"/>
        <v>0</v>
      </c>
      <c r="Y49" s="76">
        <f t="shared" si="27"/>
        <v>0</v>
      </c>
      <c r="Z49" s="76">
        <f t="shared" si="27"/>
        <v>0</v>
      </c>
      <c r="AA49" s="76">
        <f t="shared" si="27"/>
        <v>0</v>
      </c>
      <c r="AB49" s="76">
        <f t="shared" si="27"/>
        <v>0</v>
      </c>
      <c r="AC49" s="76">
        <f t="shared" si="27"/>
        <v>0</v>
      </c>
      <c r="AD49" s="76">
        <f t="shared" si="27"/>
        <v>0</v>
      </c>
      <c r="AE49" s="76">
        <f t="shared" si="27"/>
        <v>0</v>
      </c>
      <c r="AF49" s="76">
        <f t="shared" si="27"/>
        <v>0</v>
      </c>
      <c r="AG49" s="76">
        <f t="shared" si="27"/>
        <v>0</v>
      </c>
      <c r="AH49" s="79"/>
      <c r="AI49" s="77">
        <f>AG49-AH45</f>
        <v>0</v>
      </c>
    </row>
    <row r="50" spans="1:35" ht="12.4" customHeight="1" x14ac:dyDescent="0.15">
      <c r="A50" s="5"/>
      <c r="B50" s="36" t="s">
        <v>4</v>
      </c>
      <c r="C50" s="32" t="s">
        <v>13</v>
      </c>
      <c r="D50" s="85">
        <f>ROUND($AB$5*D48/100000,2)</f>
        <v>0</v>
      </c>
      <c r="E50" s="85">
        <f t="shared" ref="E50:AG50" si="28">ROUND($AB$5*E48/100000,2)</f>
        <v>0</v>
      </c>
      <c r="F50" s="85">
        <f t="shared" si="28"/>
        <v>0</v>
      </c>
      <c r="G50" s="85">
        <f t="shared" si="28"/>
        <v>0</v>
      </c>
      <c r="H50" s="85">
        <f t="shared" si="28"/>
        <v>0</v>
      </c>
      <c r="I50" s="85">
        <f t="shared" si="28"/>
        <v>0</v>
      </c>
      <c r="J50" s="85">
        <f t="shared" si="28"/>
        <v>0</v>
      </c>
      <c r="K50" s="85">
        <f t="shared" si="28"/>
        <v>0</v>
      </c>
      <c r="L50" s="85">
        <f t="shared" si="28"/>
        <v>0</v>
      </c>
      <c r="M50" s="85">
        <f t="shared" si="28"/>
        <v>0</v>
      </c>
      <c r="N50" s="85">
        <f t="shared" si="28"/>
        <v>0</v>
      </c>
      <c r="O50" s="85">
        <f t="shared" si="28"/>
        <v>0</v>
      </c>
      <c r="P50" s="85">
        <f t="shared" si="28"/>
        <v>0</v>
      </c>
      <c r="Q50" s="85">
        <f t="shared" si="28"/>
        <v>0</v>
      </c>
      <c r="R50" s="85">
        <f t="shared" si="28"/>
        <v>0</v>
      </c>
      <c r="S50" s="85">
        <f t="shared" si="28"/>
        <v>0</v>
      </c>
      <c r="T50" s="85">
        <f t="shared" si="28"/>
        <v>0</v>
      </c>
      <c r="U50" s="85">
        <f t="shared" si="28"/>
        <v>0</v>
      </c>
      <c r="V50" s="85">
        <f t="shared" si="28"/>
        <v>0</v>
      </c>
      <c r="W50" s="85">
        <f t="shared" si="28"/>
        <v>0</v>
      </c>
      <c r="X50" s="85">
        <f t="shared" si="28"/>
        <v>0</v>
      </c>
      <c r="Y50" s="85">
        <f t="shared" si="28"/>
        <v>0</v>
      </c>
      <c r="Z50" s="85">
        <f t="shared" si="28"/>
        <v>0</v>
      </c>
      <c r="AA50" s="85">
        <f t="shared" si="28"/>
        <v>0</v>
      </c>
      <c r="AB50" s="85">
        <f t="shared" si="28"/>
        <v>0</v>
      </c>
      <c r="AC50" s="85">
        <f t="shared" si="28"/>
        <v>0</v>
      </c>
      <c r="AD50" s="85">
        <f t="shared" si="28"/>
        <v>0</v>
      </c>
      <c r="AE50" s="85">
        <f t="shared" si="28"/>
        <v>0</v>
      </c>
      <c r="AF50" s="85">
        <f t="shared" si="28"/>
        <v>0</v>
      </c>
      <c r="AG50" s="85">
        <f t="shared" si="28"/>
        <v>0</v>
      </c>
      <c r="AH50" s="90"/>
      <c r="AI50" s="86">
        <f>SUM(D50:AH50)</f>
        <v>0</v>
      </c>
    </row>
    <row r="51" spans="1:35" ht="12.4" customHeight="1" thickBot="1" x14ac:dyDescent="0.2">
      <c r="A51" s="6"/>
      <c r="B51" s="38" t="s">
        <v>5</v>
      </c>
      <c r="C51" s="39" t="s">
        <v>2</v>
      </c>
      <c r="D51" s="87">
        <f>AH47+D50</f>
        <v>0</v>
      </c>
      <c r="E51" s="87">
        <f>D51+E50</f>
        <v>0</v>
      </c>
      <c r="F51" s="87">
        <f t="shared" ref="F51:AG51" si="29">E51+F50</f>
        <v>0</v>
      </c>
      <c r="G51" s="87">
        <f t="shared" si="29"/>
        <v>0</v>
      </c>
      <c r="H51" s="87">
        <f t="shared" si="29"/>
        <v>0</v>
      </c>
      <c r="I51" s="87">
        <f t="shared" si="29"/>
        <v>0</v>
      </c>
      <c r="J51" s="87">
        <f t="shared" si="29"/>
        <v>0</v>
      </c>
      <c r="K51" s="87">
        <f t="shared" si="29"/>
        <v>0</v>
      </c>
      <c r="L51" s="87">
        <f t="shared" si="29"/>
        <v>0</v>
      </c>
      <c r="M51" s="87">
        <f t="shared" si="29"/>
        <v>0</v>
      </c>
      <c r="N51" s="87">
        <f t="shared" si="29"/>
        <v>0</v>
      </c>
      <c r="O51" s="87">
        <f t="shared" si="29"/>
        <v>0</v>
      </c>
      <c r="P51" s="87">
        <f t="shared" si="29"/>
        <v>0</v>
      </c>
      <c r="Q51" s="87">
        <f t="shared" si="29"/>
        <v>0</v>
      </c>
      <c r="R51" s="87">
        <f t="shared" si="29"/>
        <v>0</v>
      </c>
      <c r="S51" s="87">
        <f t="shared" si="29"/>
        <v>0</v>
      </c>
      <c r="T51" s="87">
        <f t="shared" si="29"/>
        <v>0</v>
      </c>
      <c r="U51" s="87">
        <f t="shared" si="29"/>
        <v>0</v>
      </c>
      <c r="V51" s="87">
        <f t="shared" si="29"/>
        <v>0</v>
      </c>
      <c r="W51" s="87">
        <f t="shared" si="29"/>
        <v>0</v>
      </c>
      <c r="X51" s="87">
        <f t="shared" si="29"/>
        <v>0</v>
      </c>
      <c r="Y51" s="87">
        <f t="shared" si="29"/>
        <v>0</v>
      </c>
      <c r="Z51" s="87">
        <f t="shared" si="29"/>
        <v>0</v>
      </c>
      <c r="AA51" s="87">
        <f t="shared" si="29"/>
        <v>0</v>
      </c>
      <c r="AB51" s="87">
        <f t="shared" si="29"/>
        <v>0</v>
      </c>
      <c r="AC51" s="87">
        <f t="shared" si="29"/>
        <v>0</v>
      </c>
      <c r="AD51" s="87">
        <f t="shared" si="29"/>
        <v>0</v>
      </c>
      <c r="AE51" s="87">
        <f t="shared" si="29"/>
        <v>0</v>
      </c>
      <c r="AF51" s="87">
        <f t="shared" si="29"/>
        <v>0</v>
      </c>
      <c r="AG51" s="87">
        <f t="shared" si="29"/>
        <v>0</v>
      </c>
      <c r="AH51" s="91"/>
      <c r="AI51" s="89"/>
    </row>
    <row r="52" spans="1:35" ht="12.4" customHeight="1" x14ac:dyDescent="0.15">
      <c r="A52" s="7"/>
      <c r="B52" s="43" t="s">
        <v>0</v>
      </c>
      <c r="C52" s="44" t="s">
        <v>0</v>
      </c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4"/>
      <c r="AI52" s="75"/>
    </row>
    <row r="53" spans="1:35" ht="12.4" customHeight="1" x14ac:dyDescent="0.15">
      <c r="A53" s="5">
        <v>5</v>
      </c>
      <c r="B53" s="28" t="s">
        <v>1</v>
      </c>
      <c r="C53" s="32" t="s">
        <v>2</v>
      </c>
      <c r="D53" s="76">
        <f>AG49+ROUND(D52/100,0)*100</f>
        <v>0</v>
      </c>
      <c r="E53" s="76">
        <f>D53+ROUND(E52/100,0)*100</f>
        <v>0</v>
      </c>
      <c r="F53" s="76">
        <f t="shared" ref="F53:AH53" si="30">E53+ROUND(F52/100,0)*100</f>
        <v>0</v>
      </c>
      <c r="G53" s="76">
        <f t="shared" si="30"/>
        <v>0</v>
      </c>
      <c r="H53" s="76">
        <f t="shared" si="30"/>
        <v>0</v>
      </c>
      <c r="I53" s="76">
        <f t="shared" si="30"/>
        <v>0</v>
      </c>
      <c r="J53" s="76">
        <f t="shared" si="30"/>
        <v>0</v>
      </c>
      <c r="K53" s="76">
        <f t="shared" si="30"/>
        <v>0</v>
      </c>
      <c r="L53" s="76">
        <f t="shared" si="30"/>
        <v>0</v>
      </c>
      <c r="M53" s="76">
        <f t="shared" si="30"/>
        <v>0</v>
      </c>
      <c r="N53" s="76">
        <f t="shared" si="30"/>
        <v>0</v>
      </c>
      <c r="O53" s="76">
        <f t="shared" si="30"/>
        <v>0</v>
      </c>
      <c r="P53" s="76">
        <f t="shared" si="30"/>
        <v>0</v>
      </c>
      <c r="Q53" s="76">
        <f t="shared" si="30"/>
        <v>0</v>
      </c>
      <c r="R53" s="76">
        <f t="shared" si="30"/>
        <v>0</v>
      </c>
      <c r="S53" s="76">
        <f t="shared" si="30"/>
        <v>0</v>
      </c>
      <c r="T53" s="76">
        <f t="shared" si="30"/>
        <v>0</v>
      </c>
      <c r="U53" s="76">
        <f t="shared" si="30"/>
        <v>0</v>
      </c>
      <c r="V53" s="76">
        <f t="shared" si="30"/>
        <v>0</v>
      </c>
      <c r="W53" s="76">
        <f t="shared" si="30"/>
        <v>0</v>
      </c>
      <c r="X53" s="76">
        <f t="shared" si="30"/>
        <v>0</v>
      </c>
      <c r="Y53" s="76">
        <f t="shared" si="30"/>
        <v>0</v>
      </c>
      <c r="Z53" s="76">
        <f t="shared" si="30"/>
        <v>0</v>
      </c>
      <c r="AA53" s="76">
        <f t="shared" si="30"/>
        <v>0</v>
      </c>
      <c r="AB53" s="76">
        <f t="shared" si="30"/>
        <v>0</v>
      </c>
      <c r="AC53" s="76">
        <f t="shared" si="30"/>
        <v>0</v>
      </c>
      <c r="AD53" s="76">
        <f t="shared" si="30"/>
        <v>0</v>
      </c>
      <c r="AE53" s="76">
        <f t="shared" si="30"/>
        <v>0</v>
      </c>
      <c r="AF53" s="76">
        <f t="shared" si="30"/>
        <v>0</v>
      </c>
      <c r="AG53" s="76">
        <f t="shared" si="30"/>
        <v>0</v>
      </c>
      <c r="AH53" s="76">
        <f t="shared" si="30"/>
        <v>0</v>
      </c>
      <c r="AI53" s="77">
        <f>AH53-AG49</f>
        <v>0</v>
      </c>
    </row>
    <row r="54" spans="1:35" ht="11.45" customHeight="1" x14ac:dyDescent="0.15">
      <c r="A54" s="5"/>
      <c r="B54" s="36" t="s">
        <v>4</v>
      </c>
      <c r="C54" s="32" t="s">
        <v>13</v>
      </c>
      <c r="D54" s="85">
        <f>ROUND($AB$5*D52/100000,2)</f>
        <v>0</v>
      </c>
      <c r="E54" s="85">
        <f t="shared" ref="E54:AH54" si="31">ROUND($AB$5*E52/100000,2)</f>
        <v>0</v>
      </c>
      <c r="F54" s="85">
        <f t="shared" si="31"/>
        <v>0</v>
      </c>
      <c r="G54" s="85">
        <f t="shared" si="31"/>
        <v>0</v>
      </c>
      <c r="H54" s="85">
        <f t="shared" si="31"/>
        <v>0</v>
      </c>
      <c r="I54" s="85">
        <f t="shared" si="31"/>
        <v>0</v>
      </c>
      <c r="J54" s="85">
        <f t="shared" si="31"/>
        <v>0</v>
      </c>
      <c r="K54" s="85">
        <f t="shared" si="31"/>
        <v>0</v>
      </c>
      <c r="L54" s="85">
        <f t="shared" si="31"/>
        <v>0</v>
      </c>
      <c r="M54" s="85">
        <f t="shared" si="31"/>
        <v>0</v>
      </c>
      <c r="N54" s="85">
        <f t="shared" si="31"/>
        <v>0</v>
      </c>
      <c r="O54" s="85">
        <f t="shared" si="31"/>
        <v>0</v>
      </c>
      <c r="P54" s="85">
        <f t="shared" si="31"/>
        <v>0</v>
      </c>
      <c r="Q54" s="85">
        <f t="shared" si="31"/>
        <v>0</v>
      </c>
      <c r="R54" s="85">
        <f t="shared" si="31"/>
        <v>0</v>
      </c>
      <c r="S54" s="85">
        <f t="shared" si="31"/>
        <v>0</v>
      </c>
      <c r="T54" s="85">
        <f t="shared" si="31"/>
        <v>0</v>
      </c>
      <c r="U54" s="85">
        <f t="shared" si="31"/>
        <v>0</v>
      </c>
      <c r="V54" s="85">
        <f t="shared" si="31"/>
        <v>0</v>
      </c>
      <c r="W54" s="85">
        <f t="shared" si="31"/>
        <v>0</v>
      </c>
      <c r="X54" s="85">
        <f t="shared" si="31"/>
        <v>0</v>
      </c>
      <c r="Y54" s="85">
        <f t="shared" si="31"/>
        <v>0</v>
      </c>
      <c r="Z54" s="85">
        <f t="shared" si="31"/>
        <v>0</v>
      </c>
      <c r="AA54" s="85">
        <f t="shared" si="31"/>
        <v>0</v>
      </c>
      <c r="AB54" s="85">
        <f t="shared" si="31"/>
        <v>0</v>
      </c>
      <c r="AC54" s="85">
        <f t="shared" si="31"/>
        <v>0</v>
      </c>
      <c r="AD54" s="85">
        <f t="shared" si="31"/>
        <v>0</v>
      </c>
      <c r="AE54" s="85">
        <f t="shared" si="31"/>
        <v>0</v>
      </c>
      <c r="AF54" s="85">
        <f t="shared" si="31"/>
        <v>0</v>
      </c>
      <c r="AG54" s="85">
        <f t="shared" si="31"/>
        <v>0</v>
      </c>
      <c r="AH54" s="85">
        <f t="shared" si="31"/>
        <v>0</v>
      </c>
      <c r="AI54" s="86">
        <f>SUM(D54:AH54)</f>
        <v>0</v>
      </c>
    </row>
    <row r="55" spans="1:35" ht="12.4" customHeight="1" thickBot="1" x14ac:dyDescent="0.2">
      <c r="A55" s="6"/>
      <c r="B55" s="38" t="s">
        <v>5</v>
      </c>
      <c r="C55" s="39" t="s">
        <v>2</v>
      </c>
      <c r="D55" s="87">
        <f>AG51+D54</f>
        <v>0</v>
      </c>
      <c r="E55" s="87">
        <f>D55+E54</f>
        <v>0</v>
      </c>
      <c r="F55" s="87">
        <f t="shared" ref="F55:AH55" si="32">E55+F54</f>
        <v>0</v>
      </c>
      <c r="G55" s="87">
        <f t="shared" si="32"/>
        <v>0</v>
      </c>
      <c r="H55" s="87">
        <f t="shared" si="32"/>
        <v>0</v>
      </c>
      <c r="I55" s="87">
        <f t="shared" si="32"/>
        <v>0</v>
      </c>
      <c r="J55" s="87">
        <f t="shared" si="32"/>
        <v>0</v>
      </c>
      <c r="K55" s="87">
        <f t="shared" si="32"/>
        <v>0</v>
      </c>
      <c r="L55" s="87">
        <f t="shared" si="32"/>
        <v>0</v>
      </c>
      <c r="M55" s="87">
        <f t="shared" si="32"/>
        <v>0</v>
      </c>
      <c r="N55" s="87">
        <f t="shared" si="32"/>
        <v>0</v>
      </c>
      <c r="O55" s="87">
        <f t="shared" si="32"/>
        <v>0</v>
      </c>
      <c r="P55" s="87">
        <f t="shared" si="32"/>
        <v>0</v>
      </c>
      <c r="Q55" s="87">
        <f t="shared" si="32"/>
        <v>0</v>
      </c>
      <c r="R55" s="87">
        <f t="shared" si="32"/>
        <v>0</v>
      </c>
      <c r="S55" s="87">
        <f t="shared" si="32"/>
        <v>0</v>
      </c>
      <c r="T55" s="87">
        <f t="shared" si="32"/>
        <v>0</v>
      </c>
      <c r="U55" s="87">
        <f t="shared" si="32"/>
        <v>0</v>
      </c>
      <c r="V55" s="87">
        <f t="shared" si="32"/>
        <v>0</v>
      </c>
      <c r="W55" s="87">
        <f t="shared" si="32"/>
        <v>0</v>
      </c>
      <c r="X55" s="87">
        <f t="shared" si="32"/>
        <v>0</v>
      </c>
      <c r="Y55" s="87">
        <f t="shared" si="32"/>
        <v>0</v>
      </c>
      <c r="Z55" s="87">
        <f t="shared" si="32"/>
        <v>0</v>
      </c>
      <c r="AA55" s="87">
        <f t="shared" si="32"/>
        <v>0</v>
      </c>
      <c r="AB55" s="87">
        <f t="shared" si="32"/>
        <v>0</v>
      </c>
      <c r="AC55" s="87">
        <f t="shared" si="32"/>
        <v>0</v>
      </c>
      <c r="AD55" s="87">
        <f t="shared" si="32"/>
        <v>0</v>
      </c>
      <c r="AE55" s="87">
        <f t="shared" si="32"/>
        <v>0</v>
      </c>
      <c r="AF55" s="87">
        <f t="shared" si="32"/>
        <v>0</v>
      </c>
      <c r="AG55" s="87">
        <f t="shared" si="32"/>
        <v>0</v>
      </c>
      <c r="AH55" s="87">
        <f t="shared" si="32"/>
        <v>0</v>
      </c>
      <c r="AI55" s="89"/>
    </row>
    <row r="56" spans="1:35" x14ac:dyDescent="0.15">
      <c r="A56" s="7"/>
      <c r="B56" s="43" t="s">
        <v>0</v>
      </c>
      <c r="C56" s="44" t="s">
        <v>0</v>
      </c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8"/>
      <c r="AI56" s="75"/>
    </row>
    <row r="57" spans="1:35" x14ac:dyDescent="0.15">
      <c r="A57" s="5">
        <v>6</v>
      </c>
      <c r="B57" s="28" t="s">
        <v>1</v>
      </c>
      <c r="C57" s="32" t="s">
        <v>2</v>
      </c>
      <c r="D57" s="76">
        <f>AH53+ROUND(D56/100,0)*100</f>
        <v>0</v>
      </c>
      <c r="E57" s="76">
        <f>D57+ROUND(E56/100,0)*100</f>
        <v>0</v>
      </c>
      <c r="F57" s="76">
        <f t="shared" ref="F57:AG57" si="33">E57+ROUND(F56/100,0)*100</f>
        <v>0</v>
      </c>
      <c r="G57" s="76">
        <f t="shared" si="33"/>
        <v>0</v>
      </c>
      <c r="H57" s="76">
        <f t="shared" si="33"/>
        <v>0</v>
      </c>
      <c r="I57" s="76">
        <f t="shared" si="33"/>
        <v>0</v>
      </c>
      <c r="J57" s="76">
        <f t="shared" si="33"/>
        <v>0</v>
      </c>
      <c r="K57" s="76">
        <f t="shared" si="33"/>
        <v>0</v>
      </c>
      <c r="L57" s="76">
        <f t="shared" si="33"/>
        <v>0</v>
      </c>
      <c r="M57" s="76">
        <f t="shared" si="33"/>
        <v>0</v>
      </c>
      <c r="N57" s="76">
        <f t="shared" si="33"/>
        <v>0</v>
      </c>
      <c r="O57" s="76">
        <f t="shared" si="33"/>
        <v>0</v>
      </c>
      <c r="P57" s="76">
        <f t="shared" si="33"/>
        <v>0</v>
      </c>
      <c r="Q57" s="76">
        <f t="shared" si="33"/>
        <v>0</v>
      </c>
      <c r="R57" s="76">
        <f t="shared" si="33"/>
        <v>0</v>
      </c>
      <c r="S57" s="76">
        <f t="shared" si="33"/>
        <v>0</v>
      </c>
      <c r="T57" s="76">
        <f t="shared" si="33"/>
        <v>0</v>
      </c>
      <c r="U57" s="76">
        <f t="shared" si="33"/>
        <v>0</v>
      </c>
      <c r="V57" s="76">
        <f t="shared" si="33"/>
        <v>0</v>
      </c>
      <c r="W57" s="76">
        <f t="shared" si="33"/>
        <v>0</v>
      </c>
      <c r="X57" s="76">
        <f t="shared" si="33"/>
        <v>0</v>
      </c>
      <c r="Y57" s="76">
        <f t="shared" si="33"/>
        <v>0</v>
      </c>
      <c r="Z57" s="76">
        <f t="shared" si="33"/>
        <v>0</v>
      </c>
      <c r="AA57" s="76">
        <f t="shared" si="33"/>
        <v>0</v>
      </c>
      <c r="AB57" s="76">
        <f t="shared" si="33"/>
        <v>0</v>
      </c>
      <c r="AC57" s="76">
        <f t="shared" si="33"/>
        <v>0</v>
      </c>
      <c r="AD57" s="76">
        <f t="shared" si="33"/>
        <v>0</v>
      </c>
      <c r="AE57" s="76">
        <f t="shared" si="33"/>
        <v>0</v>
      </c>
      <c r="AF57" s="76">
        <f t="shared" si="33"/>
        <v>0</v>
      </c>
      <c r="AG57" s="76">
        <f t="shared" si="33"/>
        <v>0</v>
      </c>
      <c r="AH57" s="79"/>
      <c r="AI57" s="77">
        <f>AG57-AH53</f>
        <v>0</v>
      </c>
    </row>
    <row r="58" spans="1:35" x14ac:dyDescent="0.15">
      <c r="A58" s="5"/>
      <c r="B58" s="36" t="s">
        <v>4</v>
      </c>
      <c r="C58" s="32" t="s">
        <v>13</v>
      </c>
      <c r="D58" s="85">
        <f>ROUND($AB$5*D56/100000,2)</f>
        <v>0</v>
      </c>
      <c r="E58" s="85">
        <f t="shared" ref="E58:AG58" si="34">ROUND($AB$5*E56/100000,2)</f>
        <v>0</v>
      </c>
      <c r="F58" s="85">
        <f t="shared" si="34"/>
        <v>0</v>
      </c>
      <c r="G58" s="85">
        <f t="shared" si="34"/>
        <v>0</v>
      </c>
      <c r="H58" s="85">
        <f t="shared" si="34"/>
        <v>0</v>
      </c>
      <c r="I58" s="85">
        <f t="shared" si="34"/>
        <v>0</v>
      </c>
      <c r="J58" s="85">
        <f t="shared" si="34"/>
        <v>0</v>
      </c>
      <c r="K58" s="85">
        <f t="shared" si="34"/>
        <v>0</v>
      </c>
      <c r="L58" s="85">
        <f t="shared" si="34"/>
        <v>0</v>
      </c>
      <c r="M58" s="85">
        <f t="shared" si="34"/>
        <v>0</v>
      </c>
      <c r="N58" s="85">
        <f t="shared" si="34"/>
        <v>0</v>
      </c>
      <c r="O58" s="85">
        <f t="shared" si="34"/>
        <v>0</v>
      </c>
      <c r="P58" s="85">
        <f t="shared" si="34"/>
        <v>0</v>
      </c>
      <c r="Q58" s="85">
        <f t="shared" si="34"/>
        <v>0</v>
      </c>
      <c r="R58" s="85">
        <f t="shared" si="34"/>
        <v>0</v>
      </c>
      <c r="S58" s="85">
        <f t="shared" si="34"/>
        <v>0</v>
      </c>
      <c r="T58" s="85">
        <f t="shared" si="34"/>
        <v>0</v>
      </c>
      <c r="U58" s="85">
        <f t="shared" si="34"/>
        <v>0</v>
      </c>
      <c r="V58" s="85">
        <f t="shared" si="34"/>
        <v>0</v>
      </c>
      <c r="W58" s="85">
        <f t="shared" si="34"/>
        <v>0</v>
      </c>
      <c r="X58" s="85">
        <f t="shared" si="34"/>
        <v>0</v>
      </c>
      <c r="Y58" s="85">
        <f t="shared" si="34"/>
        <v>0</v>
      </c>
      <c r="Z58" s="85">
        <f t="shared" si="34"/>
        <v>0</v>
      </c>
      <c r="AA58" s="85">
        <f t="shared" si="34"/>
        <v>0</v>
      </c>
      <c r="AB58" s="85">
        <f t="shared" si="34"/>
        <v>0</v>
      </c>
      <c r="AC58" s="85">
        <f t="shared" si="34"/>
        <v>0</v>
      </c>
      <c r="AD58" s="85">
        <f t="shared" si="34"/>
        <v>0</v>
      </c>
      <c r="AE58" s="85">
        <f t="shared" si="34"/>
        <v>0</v>
      </c>
      <c r="AF58" s="85">
        <f t="shared" si="34"/>
        <v>0</v>
      </c>
      <c r="AG58" s="85">
        <f t="shared" si="34"/>
        <v>0</v>
      </c>
      <c r="AH58" s="90"/>
      <c r="AI58" s="86">
        <f>SUM(D58:AH58)</f>
        <v>0</v>
      </c>
    </row>
    <row r="59" spans="1:35" ht="14.25" thickBot="1" x14ac:dyDescent="0.2">
      <c r="A59" s="6"/>
      <c r="B59" s="38" t="s">
        <v>5</v>
      </c>
      <c r="C59" s="39" t="s">
        <v>2</v>
      </c>
      <c r="D59" s="87">
        <f>AH55+D58</f>
        <v>0</v>
      </c>
      <c r="E59" s="87">
        <f t="shared" ref="E59:AF59" si="35">D59+E58</f>
        <v>0</v>
      </c>
      <c r="F59" s="87">
        <f t="shared" si="35"/>
        <v>0</v>
      </c>
      <c r="G59" s="87">
        <f t="shared" si="35"/>
        <v>0</v>
      </c>
      <c r="H59" s="87">
        <f t="shared" si="35"/>
        <v>0</v>
      </c>
      <c r="I59" s="87">
        <f t="shared" si="35"/>
        <v>0</v>
      </c>
      <c r="J59" s="87">
        <f t="shared" si="35"/>
        <v>0</v>
      </c>
      <c r="K59" s="87">
        <f t="shared" si="35"/>
        <v>0</v>
      </c>
      <c r="L59" s="87">
        <f t="shared" si="35"/>
        <v>0</v>
      </c>
      <c r="M59" s="87">
        <f t="shared" si="35"/>
        <v>0</v>
      </c>
      <c r="N59" s="87">
        <f t="shared" si="35"/>
        <v>0</v>
      </c>
      <c r="O59" s="87">
        <f t="shared" si="35"/>
        <v>0</v>
      </c>
      <c r="P59" s="87">
        <f t="shared" si="35"/>
        <v>0</v>
      </c>
      <c r="Q59" s="87">
        <f t="shared" si="35"/>
        <v>0</v>
      </c>
      <c r="R59" s="87">
        <f t="shared" si="35"/>
        <v>0</v>
      </c>
      <c r="S59" s="87">
        <f t="shared" si="35"/>
        <v>0</v>
      </c>
      <c r="T59" s="87">
        <f t="shared" si="35"/>
        <v>0</v>
      </c>
      <c r="U59" s="87">
        <f t="shared" si="35"/>
        <v>0</v>
      </c>
      <c r="V59" s="87">
        <f t="shared" si="35"/>
        <v>0</v>
      </c>
      <c r="W59" s="87">
        <f t="shared" si="35"/>
        <v>0</v>
      </c>
      <c r="X59" s="87">
        <f t="shared" si="35"/>
        <v>0</v>
      </c>
      <c r="Y59" s="87">
        <f t="shared" si="35"/>
        <v>0</v>
      </c>
      <c r="Z59" s="87">
        <f t="shared" si="35"/>
        <v>0</v>
      </c>
      <c r="AA59" s="87">
        <f t="shared" si="35"/>
        <v>0</v>
      </c>
      <c r="AB59" s="87">
        <f t="shared" si="35"/>
        <v>0</v>
      </c>
      <c r="AC59" s="87">
        <f t="shared" si="35"/>
        <v>0</v>
      </c>
      <c r="AD59" s="87">
        <f t="shared" si="35"/>
        <v>0</v>
      </c>
      <c r="AE59" s="87">
        <f t="shared" si="35"/>
        <v>0</v>
      </c>
      <c r="AF59" s="87">
        <f t="shared" si="35"/>
        <v>0</v>
      </c>
      <c r="AG59" s="87">
        <f>AF59+AG58</f>
        <v>0</v>
      </c>
      <c r="AH59" s="91"/>
      <c r="AI59" s="89"/>
    </row>
  </sheetData>
  <protectedRanges>
    <protectedRange sqref="D52:AH52 D56:AG56" name="範囲11"/>
    <protectedRange sqref="D44:AH44" name="範囲9"/>
    <protectedRange sqref="D36:AH36" name="範囲7"/>
    <protectedRange sqref="D28:AG28" name="範囲5"/>
    <protectedRange sqref="D20:AG20" name="範囲3"/>
    <protectedRange password="CF7A" sqref="D12:AH12" name="範囲1"/>
    <protectedRange sqref="D16:AH16" name="範囲2"/>
    <protectedRange sqref="D24:AH24" name="範囲4"/>
    <protectedRange sqref="D32:AH32" name="範囲6"/>
    <protectedRange sqref="D40:AE40" name="範囲8"/>
    <protectedRange sqref="D48:AG48" name="範囲10"/>
  </protectedRanges>
  <mergeCells count="1">
    <mergeCell ref="AB5:AC5"/>
  </mergeCells>
  <phoneticPr fontId="7"/>
  <printOptions horizontalCentered="1"/>
  <pageMargins left="0" right="0" top="0" bottom="0" header="0.31496062992125984" footer="0.31496062992125984"/>
  <pageSetup paperSize="9" orientation="landscape" horizontalDpi="4294967293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6"/>
  <sheetViews>
    <sheetView workbookViewId="0">
      <selection activeCell="F12" sqref="F12"/>
    </sheetView>
  </sheetViews>
  <sheetFormatPr defaultRowHeight="13.5" x14ac:dyDescent="0.15"/>
  <cols>
    <col min="2" max="2" width="16.5" customWidth="1"/>
    <col min="3" max="3" width="18.75" customWidth="1"/>
    <col min="4" max="4" width="10.75" customWidth="1"/>
    <col min="5" max="5" width="9.625" customWidth="1"/>
  </cols>
  <sheetData>
    <row r="2" spans="2:6" ht="14.25" x14ac:dyDescent="0.15">
      <c r="B2" s="63" t="s">
        <v>21</v>
      </c>
      <c r="C2" s="63"/>
    </row>
    <row r="3" spans="2:6" x14ac:dyDescent="0.15">
      <c r="C3" t="s">
        <v>22</v>
      </c>
      <c r="D3" t="s">
        <v>23</v>
      </c>
      <c r="E3" s="62" t="s">
        <v>24</v>
      </c>
    </row>
    <row r="4" spans="2:6" x14ac:dyDescent="0.15">
      <c r="B4" t="s">
        <v>85</v>
      </c>
    </row>
    <row r="6" spans="2:6" ht="14.25" x14ac:dyDescent="0.15">
      <c r="B6" s="63" t="s">
        <v>81</v>
      </c>
    </row>
    <row r="7" spans="2:6" x14ac:dyDescent="0.15">
      <c r="B7" t="s">
        <v>26</v>
      </c>
      <c r="C7" s="64">
        <f>歩数・距離換算記録!AE3</f>
        <v>0</v>
      </c>
    </row>
    <row r="9" spans="2:6" x14ac:dyDescent="0.15">
      <c r="B9" t="s">
        <v>25</v>
      </c>
      <c r="C9" t="s">
        <v>15</v>
      </c>
      <c r="D9" s="129" t="s">
        <v>20</v>
      </c>
      <c r="E9" t="s">
        <v>19</v>
      </c>
      <c r="F9" s="66" t="s">
        <v>79</v>
      </c>
    </row>
    <row r="10" spans="2:6" x14ac:dyDescent="0.15">
      <c r="C10" t="s">
        <v>16</v>
      </c>
      <c r="D10" s="130" t="s">
        <v>20</v>
      </c>
      <c r="F10" s="66" t="s">
        <v>86</v>
      </c>
    </row>
    <row r="11" spans="2:6" x14ac:dyDescent="0.15">
      <c r="C11" t="s">
        <v>17</v>
      </c>
      <c r="D11" s="130" t="s">
        <v>20</v>
      </c>
      <c r="F11" s="66" t="s">
        <v>87</v>
      </c>
    </row>
    <row r="12" spans="2:6" x14ac:dyDescent="0.15">
      <c r="C12" t="s">
        <v>18</v>
      </c>
      <c r="D12" s="130" t="s">
        <v>20</v>
      </c>
      <c r="F12" s="66" t="s">
        <v>88</v>
      </c>
    </row>
    <row r="15" spans="2:6" x14ac:dyDescent="0.15">
      <c r="D15" s="66"/>
    </row>
    <row r="16" spans="2:6" x14ac:dyDescent="0.15">
      <c r="D16" s="66"/>
    </row>
  </sheetData>
  <phoneticPr fontId="10"/>
  <hyperlinks>
    <hyperlink ref="E3" r:id="rId1"/>
  </hyperlinks>
  <pageMargins left="0.7" right="0.7" top="0.75" bottom="0.75" header="0.3" footer="0.3"/>
  <pageSetup paperSize="9" orientation="portrait" horizontalDpi="4294967293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実施要領</vt:lpstr>
      <vt:lpstr>踏破進捗表</vt:lpstr>
      <vt:lpstr>歩数・距離換算記録</vt:lpstr>
      <vt:lpstr>踏破報告書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y-fukada</dc:creator>
  <cp:lastModifiedBy>Etsuzou Hamakawa</cp:lastModifiedBy>
  <cp:lastPrinted>2014-02-22T09:09:34Z</cp:lastPrinted>
  <dcterms:created xsi:type="dcterms:W3CDTF">2012-04-12T05:39:36Z</dcterms:created>
  <dcterms:modified xsi:type="dcterms:W3CDTF">2014-06-25T08:54:08Z</dcterms:modified>
</cp:coreProperties>
</file>